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trollers" sheetId="1" r:id="rId1"/>
    <sheet name="Vmstat" sheetId="2" r:id="rId2"/>
    <sheet name="Nicstat" sheetId="3" r:id="rId3"/>
  </sheets>
  <calcPr calcId="124519" fullCalcOnLoad="1"/>
</workbook>
</file>

<file path=xl/sharedStrings.xml><?xml version="1.0" encoding="utf-8"?>
<sst xmlns="http://schemas.openxmlformats.org/spreadsheetml/2006/main" count="184" uniqueCount="59">
  <si>
    <t>Table Name: Summary.guds.847c8e32.tegu.2016.09.07.11.03.56</t>
  </si>
  <si>
    <t>Statistic</t>
  </si>
  <si>
    <t>Ctrl</t>
  </si>
  <si>
    <t>r/s</t>
  </si>
  <si>
    <t>w/s</t>
  </si>
  <si>
    <t>kr/s</t>
  </si>
  <si>
    <t>kw/s</t>
  </si>
  <si>
    <t>wait</t>
  </si>
  <si>
    <t>actv</t>
  </si>
  <si>
    <t>wsvc_t</t>
  </si>
  <si>
    <t>asvc_t</t>
  </si>
  <si>
    <t>CNT</t>
  </si>
  <si>
    <t>c0</t>
  </si>
  <si>
    <t>AVG</t>
  </si>
  <si>
    <t>80Percentile</t>
  </si>
  <si>
    <t>95Percentile</t>
  </si>
  <si>
    <t>MAX</t>
  </si>
  <si>
    <t>MIN</t>
  </si>
  <si>
    <t>c1</t>
  </si>
  <si>
    <t>c18</t>
  </si>
  <si>
    <t>Table Name: Ctrl.c0guds.847c8e32.tegu.2016.09.07.11.03.56</t>
  </si>
  <si>
    <t>TIME</t>
  </si>
  <si>
    <t>Table Name: Ctrl.c1guds.847c8e32.tegu.2016.09.07.11.03.56</t>
  </si>
  <si>
    <t>Table Name: Ctrl.c18guds.847c8e32.tegu.2016.09.07.11.03.56</t>
  </si>
  <si>
    <t>Table Name: Summary.VMSTATguds.847c8e32.tegu.2016.09.07.11.03.56</t>
  </si>
  <si>
    <t>r</t>
  </si>
  <si>
    <t>b</t>
  </si>
  <si>
    <t>w</t>
  </si>
  <si>
    <t>swap</t>
  </si>
  <si>
    <t>free</t>
  </si>
  <si>
    <t>re</t>
  </si>
  <si>
    <t>mf</t>
  </si>
  <si>
    <t>pi</t>
  </si>
  <si>
    <t>po</t>
  </si>
  <si>
    <t>fr</t>
  </si>
  <si>
    <t>de</t>
  </si>
  <si>
    <t>sr</t>
  </si>
  <si>
    <t>in</t>
  </si>
  <si>
    <t>syscall</t>
  </si>
  <si>
    <t>cs</t>
  </si>
  <si>
    <t>us</t>
  </si>
  <si>
    <t>sy</t>
  </si>
  <si>
    <t>id</t>
  </si>
  <si>
    <t>Table Name: VMSTAT.guds.847c8e32.tegu.2016.09.07.11.03.56</t>
  </si>
  <si>
    <t>Table Name: Summary.NICSTATguds.847c8e32.tegu.2016.09.07.11.03.56</t>
  </si>
  <si>
    <t>NIC</t>
  </si>
  <si>
    <t>rKB/s</t>
  </si>
  <si>
    <t>wKB/s</t>
  </si>
  <si>
    <t>rPk/s</t>
  </si>
  <si>
    <t>wPk/s</t>
  </si>
  <si>
    <t>rAvs</t>
  </si>
  <si>
    <t>wAvs</t>
  </si>
  <si>
    <t>%Util</t>
  </si>
  <si>
    <t>Sat</t>
  </si>
  <si>
    <t>aggr1</t>
  </si>
  <si>
    <t>bge1</t>
  </si>
  <si>
    <t>Table Name: NIC.aggr1guds.847c8e32.tegu.2016.09.07.11.03.56</t>
  </si>
  <si>
    <t>Time</t>
  </si>
  <si>
    <t>Table Name: NIC.bge1guds.847c8e32.tegu.2016.09.07.11.03.56</t>
  </si>
</sst>
</file>

<file path=xl/styles.xml><?xml version="1.0" encoding="utf-8"?>
<styleSheet xmlns="http://schemas.openxmlformats.org/spreadsheetml/2006/main">
  <numFmts count="1">
    <numFmt numFmtId="164" formatCode="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left" wrapText="1"/>
    </xf>
  </cellXfs>
  <cellStyles count="1">
    <cellStyle name="Normal" xfId="0" builtinId="0"/>
  </cellStyles>
  <dxfs count="2">
    <dxf/>
    <dxf>
      <numFmt numFmtId="164" formatCode="hh:mm:ss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guds.847c8e32.tegu-2016.09.07.11.03.56 Reads/Sec</a:t>
            </a:r>
          </a:p>
        </c:rich>
      </c:tx>
      <c:layout/>
    </c:title>
    <c:plotArea>
      <c:layout/>
      <c:areaChart>
        <c:grouping val="stacked"/>
        <c:ser>
          <c:idx val="0"/>
          <c:order val="0"/>
          <c:tx>
            <c:v>Ctrl c0</c:v>
          </c:tx>
          <c:spPr>
            <a:ln w="28575"/>
          </c:spPr>
          <c:cat>
            <c:numRef>
              <c:f>Controllers!$D$45:$D$424</c:f>
              <c:numCache>
                <c:formatCode>General</c:formatCode>
                <c:ptCount val="380"/>
                <c:pt idx="0">
                  <c:v>42620.4615972222</c:v>
                </c:pt>
                <c:pt idx="1">
                  <c:v>42620.4616087963</c:v>
                </c:pt>
                <c:pt idx="2">
                  <c:v>42620.4616203704</c:v>
                </c:pt>
                <c:pt idx="3">
                  <c:v>42620.4616319444</c:v>
                </c:pt>
                <c:pt idx="4">
                  <c:v>42620.4616435185</c:v>
                </c:pt>
                <c:pt idx="5">
                  <c:v>42620.4616550926</c:v>
                </c:pt>
                <c:pt idx="6">
                  <c:v>42620.4616666667</c:v>
                </c:pt>
                <c:pt idx="7">
                  <c:v>42620.4616782407</c:v>
                </c:pt>
                <c:pt idx="8">
                  <c:v>42620.4616898148</c:v>
                </c:pt>
                <c:pt idx="9">
                  <c:v>42620.4617013889</c:v>
                </c:pt>
                <c:pt idx="10">
                  <c:v>42620.461712963</c:v>
                </c:pt>
                <c:pt idx="11">
                  <c:v>42620.461724537</c:v>
                </c:pt>
                <c:pt idx="12">
                  <c:v>42620.4617361111</c:v>
                </c:pt>
                <c:pt idx="13">
                  <c:v>42620.4617476852</c:v>
                </c:pt>
                <c:pt idx="14">
                  <c:v>42620.4617592593</c:v>
                </c:pt>
                <c:pt idx="15">
                  <c:v>42620.4617708333</c:v>
                </c:pt>
                <c:pt idx="16">
                  <c:v>42620.4617824074</c:v>
                </c:pt>
                <c:pt idx="17">
                  <c:v>42620.4617939815</c:v>
                </c:pt>
                <c:pt idx="18">
                  <c:v>42620.4618055556</c:v>
                </c:pt>
                <c:pt idx="19">
                  <c:v>42620.4628587963</c:v>
                </c:pt>
                <c:pt idx="20">
                  <c:v>42620.4628703704</c:v>
                </c:pt>
                <c:pt idx="21">
                  <c:v>42620.4628819444</c:v>
                </c:pt>
                <c:pt idx="22">
                  <c:v>42620.4628935185</c:v>
                </c:pt>
                <c:pt idx="23">
                  <c:v>42620.4629050926</c:v>
                </c:pt>
                <c:pt idx="24">
                  <c:v>42620.4629166667</c:v>
                </c:pt>
                <c:pt idx="25">
                  <c:v>42620.4629282407</c:v>
                </c:pt>
                <c:pt idx="26">
                  <c:v>42620.4629398148</c:v>
                </c:pt>
                <c:pt idx="27">
                  <c:v>42620.4629513889</c:v>
                </c:pt>
                <c:pt idx="28">
                  <c:v>42620.462962963</c:v>
                </c:pt>
                <c:pt idx="29">
                  <c:v>42620.462974537</c:v>
                </c:pt>
                <c:pt idx="30">
                  <c:v>42620.4629861111</c:v>
                </c:pt>
                <c:pt idx="31">
                  <c:v>42620.4629976852</c:v>
                </c:pt>
                <c:pt idx="32">
                  <c:v>42620.4630092593</c:v>
                </c:pt>
                <c:pt idx="33">
                  <c:v>42620.4630208333</c:v>
                </c:pt>
                <c:pt idx="34">
                  <c:v>42620.4630324074</c:v>
                </c:pt>
                <c:pt idx="35">
                  <c:v>42620.4630439815</c:v>
                </c:pt>
                <c:pt idx="36">
                  <c:v>42620.4630555556</c:v>
                </c:pt>
                <c:pt idx="37">
                  <c:v>42620.4630671296</c:v>
                </c:pt>
                <c:pt idx="38">
                  <c:v>42620.4640509259</c:v>
                </c:pt>
                <c:pt idx="39">
                  <c:v>42620.4640625</c:v>
                </c:pt>
                <c:pt idx="40">
                  <c:v>42620.4640740741</c:v>
                </c:pt>
                <c:pt idx="41">
                  <c:v>42620.4640856481</c:v>
                </c:pt>
                <c:pt idx="42">
                  <c:v>42620.4640972222</c:v>
                </c:pt>
                <c:pt idx="43">
                  <c:v>42620.4641087963</c:v>
                </c:pt>
                <c:pt idx="44">
                  <c:v>42620.4641203704</c:v>
                </c:pt>
                <c:pt idx="45">
                  <c:v>42620.4641319444</c:v>
                </c:pt>
                <c:pt idx="46">
                  <c:v>42620.4641435185</c:v>
                </c:pt>
                <c:pt idx="47">
                  <c:v>42620.4641550926</c:v>
                </c:pt>
                <c:pt idx="48">
                  <c:v>42620.4641666667</c:v>
                </c:pt>
                <c:pt idx="49">
                  <c:v>42620.4641782407</c:v>
                </c:pt>
                <c:pt idx="50">
                  <c:v>42620.4641898148</c:v>
                </c:pt>
                <c:pt idx="51">
                  <c:v>42620.4642013889</c:v>
                </c:pt>
                <c:pt idx="52">
                  <c:v>42620.464212963</c:v>
                </c:pt>
                <c:pt idx="53">
                  <c:v>42620.464224537</c:v>
                </c:pt>
                <c:pt idx="54">
                  <c:v>42620.4642361111</c:v>
                </c:pt>
                <c:pt idx="55">
                  <c:v>42620.4642476852</c:v>
                </c:pt>
                <c:pt idx="56">
                  <c:v>42620.4642592593</c:v>
                </c:pt>
                <c:pt idx="57">
                  <c:v>42620.4653356482</c:v>
                </c:pt>
                <c:pt idx="58">
                  <c:v>42620.4653472222</c:v>
                </c:pt>
                <c:pt idx="59">
                  <c:v>42620.4653587963</c:v>
                </c:pt>
                <c:pt idx="60">
                  <c:v>42620.4653703704</c:v>
                </c:pt>
                <c:pt idx="61">
                  <c:v>42620.4653819444</c:v>
                </c:pt>
                <c:pt idx="62">
                  <c:v>42620.4653935185</c:v>
                </c:pt>
                <c:pt idx="63">
                  <c:v>42620.4654050926</c:v>
                </c:pt>
                <c:pt idx="64">
                  <c:v>42620.4654166667</c:v>
                </c:pt>
                <c:pt idx="65">
                  <c:v>42620.4654282407</c:v>
                </c:pt>
                <c:pt idx="66">
                  <c:v>42620.4654398148</c:v>
                </c:pt>
                <c:pt idx="67">
                  <c:v>42620.4654513889</c:v>
                </c:pt>
                <c:pt idx="68">
                  <c:v>42620.465462963</c:v>
                </c:pt>
                <c:pt idx="69">
                  <c:v>42620.465474537</c:v>
                </c:pt>
                <c:pt idx="70">
                  <c:v>42620.4654861111</c:v>
                </c:pt>
                <c:pt idx="71">
                  <c:v>42620.4654976852</c:v>
                </c:pt>
                <c:pt idx="72">
                  <c:v>42620.4655092593</c:v>
                </c:pt>
                <c:pt idx="73">
                  <c:v>42620.4655208333</c:v>
                </c:pt>
                <c:pt idx="74">
                  <c:v>42620.4655324074</c:v>
                </c:pt>
                <c:pt idx="75">
                  <c:v>42620.4655439815</c:v>
                </c:pt>
                <c:pt idx="76">
                  <c:v>42620.4664930556</c:v>
                </c:pt>
                <c:pt idx="77">
                  <c:v>42620.4665046296</c:v>
                </c:pt>
                <c:pt idx="78">
                  <c:v>42620.4665162037</c:v>
                </c:pt>
                <c:pt idx="79">
                  <c:v>42620.4665277778</c:v>
                </c:pt>
                <c:pt idx="80">
                  <c:v>42620.4665393519</c:v>
                </c:pt>
                <c:pt idx="81">
                  <c:v>42620.4665509259</c:v>
                </c:pt>
                <c:pt idx="82">
                  <c:v>42620.4665625</c:v>
                </c:pt>
                <c:pt idx="83">
                  <c:v>42620.4665740741</c:v>
                </c:pt>
                <c:pt idx="84">
                  <c:v>42620.4665856482</c:v>
                </c:pt>
                <c:pt idx="85">
                  <c:v>42620.4665972222</c:v>
                </c:pt>
                <c:pt idx="86">
                  <c:v>42620.4666087963</c:v>
                </c:pt>
                <c:pt idx="87">
                  <c:v>42620.4666203704</c:v>
                </c:pt>
                <c:pt idx="88">
                  <c:v>42620.4666319444</c:v>
                </c:pt>
                <c:pt idx="89">
                  <c:v>42620.4666435185</c:v>
                </c:pt>
                <c:pt idx="90">
                  <c:v>42620.4666550926</c:v>
                </c:pt>
                <c:pt idx="91">
                  <c:v>42620.4666666667</c:v>
                </c:pt>
                <c:pt idx="92">
                  <c:v>42620.4666782407</c:v>
                </c:pt>
                <c:pt idx="93">
                  <c:v>42620.4666898148</c:v>
                </c:pt>
                <c:pt idx="94">
                  <c:v>42620.4667013889</c:v>
                </c:pt>
                <c:pt idx="95">
                  <c:v>42620.4678472222</c:v>
                </c:pt>
                <c:pt idx="96">
                  <c:v>42620.4678587963</c:v>
                </c:pt>
                <c:pt idx="97">
                  <c:v>42620.4678703704</c:v>
                </c:pt>
                <c:pt idx="98">
                  <c:v>42620.4678819444</c:v>
                </c:pt>
                <c:pt idx="99">
                  <c:v>42620.4678935185</c:v>
                </c:pt>
                <c:pt idx="100">
                  <c:v>42620.4679050926</c:v>
                </c:pt>
                <c:pt idx="101">
                  <c:v>42620.4679166667</c:v>
                </c:pt>
                <c:pt idx="102">
                  <c:v>42620.4679282407</c:v>
                </c:pt>
                <c:pt idx="103">
                  <c:v>42620.4679398148</c:v>
                </c:pt>
                <c:pt idx="104">
                  <c:v>42620.4679513889</c:v>
                </c:pt>
                <c:pt idx="105">
                  <c:v>42620.467962963</c:v>
                </c:pt>
                <c:pt idx="106">
                  <c:v>42620.467974537</c:v>
                </c:pt>
                <c:pt idx="107">
                  <c:v>42620.4679861111</c:v>
                </c:pt>
                <c:pt idx="108">
                  <c:v>42620.4679976852</c:v>
                </c:pt>
                <c:pt idx="109">
                  <c:v>42620.4680092593</c:v>
                </c:pt>
                <c:pt idx="110">
                  <c:v>42620.4680208333</c:v>
                </c:pt>
                <c:pt idx="111">
                  <c:v>42620.4680324074</c:v>
                </c:pt>
                <c:pt idx="112">
                  <c:v>42620.4680439815</c:v>
                </c:pt>
                <c:pt idx="113">
                  <c:v>42620.4680555556</c:v>
                </c:pt>
                <c:pt idx="114">
                  <c:v>42620.4693055556</c:v>
                </c:pt>
                <c:pt idx="115">
                  <c:v>42620.4693171296</c:v>
                </c:pt>
                <c:pt idx="116">
                  <c:v>42620.4693287037</c:v>
                </c:pt>
                <c:pt idx="117">
                  <c:v>42620.4693402778</c:v>
                </c:pt>
                <c:pt idx="118">
                  <c:v>42620.4693518519</c:v>
                </c:pt>
                <c:pt idx="119">
                  <c:v>42620.4693634259</c:v>
                </c:pt>
                <c:pt idx="120">
                  <c:v>42620.469375</c:v>
                </c:pt>
                <c:pt idx="121">
                  <c:v>42620.4693865741</c:v>
                </c:pt>
                <c:pt idx="122">
                  <c:v>42620.4693981481</c:v>
                </c:pt>
                <c:pt idx="123">
                  <c:v>42620.4694097222</c:v>
                </c:pt>
                <c:pt idx="124">
                  <c:v>42620.4694212963</c:v>
                </c:pt>
                <c:pt idx="125">
                  <c:v>42620.4694328704</c:v>
                </c:pt>
                <c:pt idx="126">
                  <c:v>42620.4694444444</c:v>
                </c:pt>
                <c:pt idx="127">
                  <c:v>42620.4694560185</c:v>
                </c:pt>
                <c:pt idx="128">
                  <c:v>42620.4694675926</c:v>
                </c:pt>
                <c:pt idx="129">
                  <c:v>42620.4694791667</c:v>
                </c:pt>
                <c:pt idx="130">
                  <c:v>42620.4694907407</c:v>
                </c:pt>
                <c:pt idx="131">
                  <c:v>42620.4695023148</c:v>
                </c:pt>
                <c:pt idx="132">
                  <c:v>42620.4695138889</c:v>
                </c:pt>
                <c:pt idx="133">
                  <c:v>42620.470625</c:v>
                </c:pt>
                <c:pt idx="134">
                  <c:v>42620.4706365741</c:v>
                </c:pt>
                <c:pt idx="135">
                  <c:v>42620.4706481481</c:v>
                </c:pt>
                <c:pt idx="136">
                  <c:v>42620.4706597222</c:v>
                </c:pt>
                <c:pt idx="137">
                  <c:v>42620.4706712963</c:v>
                </c:pt>
                <c:pt idx="138">
                  <c:v>42620.4706828704</c:v>
                </c:pt>
                <c:pt idx="139">
                  <c:v>42620.4706944444</c:v>
                </c:pt>
                <c:pt idx="140">
                  <c:v>42620.4707060185</c:v>
                </c:pt>
                <c:pt idx="141">
                  <c:v>42620.4707175926</c:v>
                </c:pt>
                <c:pt idx="142">
                  <c:v>42620.4707291667</c:v>
                </c:pt>
                <c:pt idx="143">
                  <c:v>42620.4707407407</c:v>
                </c:pt>
                <c:pt idx="144">
                  <c:v>42620.4707523148</c:v>
                </c:pt>
                <c:pt idx="145">
                  <c:v>42620.4707638889</c:v>
                </c:pt>
                <c:pt idx="146">
                  <c:v>42620.470775463</c:v>
                </c:pt>
                <c:pt idx="147">
                  <c:v>42620.470787037</c:v>
                </c:pt>
                <c:pt idx="148">
                  <c:v>42620.4707986111</c:v>
                </c:pt>
                <c:pt idx="149">
                  <c:v>42620.4708101852</c:v>
                </c:pt>
                <c:pt idx="150">
                  <c:v>42620.4708217593</c:v>
                </c:pt>
                <c:pt idx="151">
                  <c:v>42620.4708333333</c:v>
                </c:pt>
                <c:pt idx="152">
                  <c:v>42620.4718055556</c:v>
                </c:pt>
                <c:pt idx="153">
                  <c:v>42620.4718171296</c:v>
                </c:pt>
                <c:pt idx="154">
                  <c:v>42620.4718287037</c:v>
                </c:pt>
                <c:pt idx="155">
                  <c:v>42620.4718402778</c:v>
                </c:pt>
                <c:pt idx="156">
                  <c:v>42620.4718518518</c:v>
                </c:pt>
                <c:pt idx="157">
                  <c:v>42620.4718634259</c:v>
                </c:pt>
                <c:pt idx="158">
                  <c:v>42620.471875</c:v>
                </c:pt>
                <c:pt idx="159">
                  <c:v>42620.4718865741</c:v>
                </c:pt>
                <c:pt idx="160">
                  <c:v>42620.4718981481</c:v>
                </c:pt>
                <c:pt idx="161">
                  <c:v>42620.4719097222</c:v>
                </c:pt>
                <c:pt idx="162">
                  <c:v>42620.4719212963</c:v>
                </c:pt>
                <c:pt idx="163">
                  <c:v>42620.4719328704</c:v>
                </c:pt>
                <c:pt idx="164">
                  <c:v>42620.4719444444</c:v>
                </c:pt>
                <c:pt idx="165">
                  <c:v>42620.4719560185</c:v>
                </c:pt>
                <c:pt idx="166">
                  <c:v>42620.4719675926</c:v>
                </c:pt>
                <c:pt idx="167">
                  <c:v>42620.4719791667</c:v>
                </c:pt>
                <c:pt idx="168">
                  <c:v>42620.4719907407</c:v>
                </c:pt>
                <c:pt idx="169">
                  <c:v>42620.4720023148</c:v>
                </c:pt>
                <c:pt idx="170">
                  <c:v>42620.4720138889</c:v>
                </c:pt>
                <c:pt idx="171">
                  <c:v>42620.4730555556</c:v>
                </c:pt>
                <c:pt idx="172">
                  <c:v>42620.4730671296</c:v>
                </c:pt>
                <c:pt idx="173">
                  <c:v>42620.4730787037</c:v>
                </c:pt>
                <c:pt idx="174">
                  <c:v>42620.4730902778</c:v>
                </c:pt>
                <c:pt idx="175">
                  <c:v>42620.4731018519</c:v>
                </c:pt>
                <c:pt idx="176">
                  <c:v>42620.4731134259</c:v>
                </c:pt>
                <c:pt idx="177">
                  <c:v>42620.473125</c:v>
                </c:pt>
                <c:pt idx="178">
                  <c:v>42620.4731365741</c:v>
                </c:pt>
                <c:pt idx="179">
                  <c:v>42620.4731481482</c:v>
                </c:pt>
                <c:pt idx="180">
                  <c:v>42620.4731597222</c:v>
                </c:pt>
                <c:pt idx="181">
                  <c:v>42620.4731712963</c:v>
                </c:pt>
                <c:pt idx="182">
                  <c:v>42620.4731828704</c:v>
                </c:pt>
                <c:pt idx="183">
                  <c:v>42620.4731944444</c:v>
                </c:pt>
                <c:pt idx="184">
                  <c:v>42620.4732060185</c:v>
                </c:pt>
                <c:pt idx="185">
                  <c:v>42620.4732175926</c:v>
                </c:pt>
                <c:pt idx="186">
                  <c:v>42620.4732291667</c:v>
                </c:pt>
                <c:pt idx="187">
                  <c:v>42620.4732407407</c:v>
                </c:pt>
                <c:pt idx="188">
                  <c:v>42620.4732523148</c:v>
                </c:pt>
                <c:pt idx="189">
                  <c:v>42620.4732638889</c:v>
                </c:pt>
                <c:pt idx="190">
                  <c:v>42620.4742939815</c:v>
                </c:pt>
                <c:pt idx="191">
                  <c:v>42620.4743055556</c:v>
                </c:pt>
                <c:pt idx="192">
                  <c:v>42620.4743171296</c:v>
                </c:pt>
                <c:pt idx="193">
                  <c:v>42620.4743287037</c:v>
                </c:pt>
                <c:pt idx="194">
                  <c:v>42620.4743402778</c:v>
                </c:pt>
                <c:pt idx="195">
                  <c:v>42620.4743518519</c:v>
                </c:pt>
                <c:pt idx="196">
                  <c:v>42620.4743634259</c:v>
                </c:pt>
                <c:pt idx="197">
                  <c:v>42620.474375</c:v>
                </c:pt>
                <c:pt idx="198">
                  <c:v>42620.4743865741</c:v>
                </c:pt>
                <c:pt idx="199">
                  <c:v>42620.4743981482</c:v>
                </c:pt>
                <c:pt idx="200">
                  <c:v>42620.4744097222</c:v>
                </c:pt>
                <c:pt idx="201">
                  <c:v>42620.4744212963</c:v>
                </c:pt>
                <c:pt idx="202">
                  <c:v>42620.4744328704</c:v>
                </c:pt>
                <c:pt idx="203">
                  <c:v>42620.4744444444</c:v>
                </c:pt>
                <c:pt idx="204">
                  <c:v>42620.4744560185</c:v>
                </c:pt>
                <c:pt idx="205">
                  <c:v>42620.4744675926</c:v>
                </c:pt>
                <c:pt idx="206">
                  <c:v>42620.4744791667</c:v>
                </c:pt>
                <c:pt idx="207">
                  <c:v>42620.4744907407</c:v>
                </c:pt>
                <c:pt idx="208">
                  <c:v>42620.4745023148</c:v>
                </c:pt>
                <c:pt idx="209">
                  <c:v>42620.4755787037</c:v>
                </c:pt>
                <c:pt idx="210">
                  <c:v>42620.4755902778</c:v>
                </c:pt>
                <c:pt idx="211">
                  <c:v>42620.4756018519</c:v>
                </c:pt>
                <c:pt idx="212">
                  <c:v>42620.4756134259</c:v>
                </c:pt>
                <c:pt idx="213">
                  <c:v>42620.475625</c:v>
                </c:pt>
                <c:pt idx="214">
                  <c:v>42620.4756365741</c:v>
                </c:pt>
                <c:pt idx="215">
                  <c:v>42620.4756481481</c:v>
                </c:pt>
                <c:pt idx="216">
                  <c:v>42620.4756597222</c:v>
                </c:pt>
                <c:pt idx="217">
                  <c:v>42620.4756712963</c:v>
                </c:pt>
                <c:pt idx="218">
                  <c:v>42620.4756828704</c:v>
                </c:pt>
                <c:pt idx="219">
                  <c:v>42620.4756944444</c:v>
                </c:pt>
                <c:pt idx="220">
                  <c:v>42620.4757060185</c:v>
                </c:pt>
                <c:pt idx="221">
                  <c:v>42620.4757175926</c:v>
                </c:pt>
                <c:pt idx="222">
                  <c:v>42620.4757291667</c:v>
                </c:pt>
                <c:pt idx="223">
                  <c:v>42620.4757407407</c:v>
                </c:pt>
                <c:pt idx="224">
                  <c:v>42620.4757523148</c:v>
                </c:pt>
                <c:pt idx="225">
                  <c:v>42620.4757638889</c:v>
                </c:pt>
                <c:pt idx="226">
                  <c:v>42620.475775463</c:v>
                </c:pt>
                <c:pt idx="227">
                  <c:v>42620.475787037</c:v>
                </c:pt>
                <c:pt idx="228">
                  <c:v>42620.4768402778</c:v>
                </c:pt>
                <c:pt idx="229">
                  <c:v>42620.4768518519</c:v>
                </c:pt>
                <c:pt idx="230">
                  <c:v>42620.4768634259</c:v>
                </c:pt>
                <c:pt idx="231">
                  <c:v>42620.476875</c:v>
                </c:pt>
                <c:pt idx="232">
                  <c:v>42620.4768865741</c:v>
                </c:pt>
                <c:pt idx="233">
                  <c:v>42620.4768981481</c:v>
                </c:pt>
                <c:pt idx="234">
                  <c:v>42620.4769097222</c:v>
                </c:pt>
                <c:pt idx="235">
                  <c:v>42620.4769212963</c:v>
                </c:pt>
                <c:pt idx="236">
                  <c:v>42620.4769328704</c:v>
                </c:pt>
                <c:pt idx="237">
                  <c:v>42620.4769444444</c:v>
                </c:pt>
                <c:pt idx="238">
                  <c:v>42620.4769560185</c:v>
                </c:pt>
                <c:pt idx="239">
                  <c:v>42620.4769675926</c:v>
                </c:pt>
                <c:pt idx="240">
                  <c:v>42620.4769791667</c:v>
                </c:pt>
                <c:pt idx="241">
                  <c:v>42620.4769907407</c:v>
                </c:pt>
                <c:pt idx="242">
                  <c:v>42620.4770023148</c:v>
                </c:pt>
                <c:pt idx="243">
                  <c:v>42620.4770138889</c:v>
                </c:pt>
                <c:pt idx="244">
                  <c:v>42620.477025463</c:v>
                </c:pt>
                <c:pt idx="245">
                  <c:v>42620.477037037</c:v>
                </c:pt>
                <c:pt idx="246">
                  <c:v>42620.4770486111</c:v>
                </c:pt>
                <c:pt idx="247">
                  <c:v>42620.4780092593</c:v>
                </c:pt>
                <c:pt idx="248">
                  <c:v>42620.4780208333</c:v>
                </c:pt>
                <c:pt idx="249">
                  <c:v>42620.4780324074</c:v>
                </c:pt>
                <c:pt idx="250">
                  <c:v>42620.4780439815</c:v>
                </c:pt>
                <c:pt idx="251">
                  <c:v>42620.4780555556</c:v>
                </c:pt>
                <c:pt idx="252">
                  <c:v>42620.4780671296</c:v>
                </c:pt>
                <c:pt idx="253">
                  <c:v>42620.4780787037</c:v>
                </c:pt>
                <c:pt idx="254">
                  <c:v>42620.4780902778</c:v>
                </c:pt>
                <c:pt idx="255">
                  <c:v>42620.4781018519</c:v>
                </c:pt>
                <c:pt idx="256">
                  <c:v>42620.4781134259</c:v>
                </c:pt>
                <c:pt idx="257">
                  <c:v>42620.478125</c:v>
                </c:pt>
                <c:pt idx="258">
                  <c:v>42620.4781365741</c:v>
                </c:pt>
                <c:pt idx="259">
                  <c:v>42620.4781481481</c:v>
                </c:pt>
                <c:pt idx="260">
                  <c:v>42620.4781597222</c:v>
                </c:pt>
                <c:pt idx="261">
                  <c:v>42620.4781712963</c:v>
                </c:pt>
                <c:pt idx="262">
                  <c:v>42620.4781828704</c:v>
                </c:pt>
                <c:pt idx="263">
                  <c:v>42620.4781944444</c:v>
                </c:pt>
                <c:pt idx="264">
                  <c:v>42620.4782060185</c:v>
                </c:pt>
                <c:pt idx="265">
                  <c:v>42620.4782175926</c:v>
                </c:pt>
                <c:pt idx="266">
                  <c:v>42620.479224537</c:v>
                </c:pt>
                <c:pt idx="267">
                  <c:v>42620.4792361111</c:v>
                </c:pt>
                <c:pt idx="268">
                  <c:v>42620.4792476852</c:v>
                </c:pt>
                <c:pt idx="269">
                  <c:v>42620.4792592593</c:v>
                </c:pt>
                <c:pt idx="270">
                  <c:v>42620.4792708333</c:v>
                </c:pt>
                <c:pt idx="271">
                  <c:v>42620.4792824074</c:v>
                </c:pt>
                <c:pt idx="272">
                  <c:v>42620.4792939815</c:v>
                </c:pt>
                <c:pt idx="273">
                  <c:v>42620.4793055556</c:v>
                </c:pt>
                <c:pt idx="274">
                  <c:v>42620.4793171296</c:v>
                </c:pt>
                <c:pt idx="275">
                  <c:v>42620.4793287037</c:v>
                </c:pt>
                <c:pt idx="276">
                  <c:v>42620.4793402778</c:v>
                </c:pt>
                <c:pt idx="277">
                  <c:v>42620.4793518518</c:v>
                </c:pt>
                <c:pt idx="278">
                  <c:v>42620.4793634259</c:v>
                </c:pt>
                <c:pt idx="279">
                  <c:v>42620.479375</c:v>
                </c:pt>
                <c:pt idx="280">
                  <c:v>42620.4793865741</c:v>
                </c:pt>
                <c:pt idx="281">
                  <c:v>42620.4793981481</c:v>
                </c:pt>
                <c:pt idx="282">
                  <c:v>42620.4794097222</c:v>
                </c:pt>
                <c:pt idx="283">
                  <c:v>42620.4794212963</c:v>
                </c:pt>
                <c:pt idx="284">
                  <c:v>42620.4794328704</c:v>
                </c:pt>
                <c:pt idx="285">
                  <c:v>42620.4805324074</c:v>
                </c:pt>
                <c:pt idx="286">
                  <c:v>42620.4805439815</c:v>
                </c:pt>
                <c:pt idx="287">
                  <c:v>42620.4805555556</c:v>
                </c:pt>
                <c:pt idx="288">
                  <c:v>42620.4805671296</c:v>
                </c:pt>
                <c:pt idx="289">
                  <c:v>42620.4805787037</c:v>
                </c:pt>
                <c:pt idx="290">
                  <c:v>42620.4805902778</c:v>
                </c:pt>
                <c:pt idx="291">
                  <c:v>42620.4806018519</c:v>
                </c:pt>
                <c:pt idx="292">
                  <c:v>42620.4806134259</c:v>
                </c:pt>
                <c:pt idx="293">
                  <c:v>42620.480625</c:v>
                </c:pt>
                <c:pt idx="294">
                  <c:v>42620.4806365741</c:v>
                </c:pt>
                <c:pt idx="295">
                  <c:v>42620.4806481482</c:v>
                </c:pt>
                <c:pt idx="296">
                  <c:v>42620.4806597222</c:v>
                </c:pt>
                <c:pt idx="297">
                  <c:v>42620.4806712963</c:v>
                </c:pt>
                <c:pt idx="298">
                  <c:v>42620.4806828704</c:v>
                </c:pt>
                <c:pt idx="299">
                  <c:v>42620.4806944444</c:v>
                </c:pt>
                <c:pt idx="300">
                  <c:v>42620.4807060185</c:v>
                </c:pt>
                <c:pt idx="301">
                  <c:v>42620.4807175926</c:v>
                </c:pt>
                <c:pt idx="302">
                  <c:v>42620.4807291667</c:v>
                </c:pt>
                <c:pt idx="303">
                  <c:v>42620.4807407407</c:v>
                </c:pt>
                <c:pt idx="304">
                  <c:v>42620.4818518519</c:v>
                </c:pt>
                <c:pt idx="305">
                  <c:v>42620.4818634259</c:v>
                </c:pt>
                <c:pt idx="306">
                  <c:v>42620.481875</c:v>
                </c:pt>
                <c:pt idx="307">
                  <c:v>42620.4818865741</c:v>
                </c:pt>
                <c:pt idx="308">
                  <c:v>42620.4818981482</c:v>
                </c:pt>
                <c:pt idx="309">
                  <c:v>42620.4819097222</c:v>
                </c:pt>
                <c:pt idx="310">
                  <c:v>42620.4819212963</c:v>
                </c:pt>
                <c:pt idx="311">
                  <c:v>42620.4819328704</c:v>
                </c:pt>
                <c:pt idx="312">
                  <c:v>42620.4819444444</c:v>
                </c:pt>
                <c:pt idx="313">
                  <c:v>42620.4819560185</c:v>
                </c:pt>
                <c:pt idx="314">
                  <c:v>42620.4819675926</c:v>
                </c:pt>
                <c:pt idx="315">
                  <c:v>42620.4819791667</c:v>
                </c:pt>
                <c:pt idx="316">
                  <c:v>42620.4819907407</c:v>
                </c:pt>
                <c:pt idx="317">
                  <c:v>42620.4820023148</c:v>
                </c:pt>
                <c:pt idx="318">
                  <c:v>42620.4820138889</c:v>
                </c:pt>
                <c:pt idx="319">
                  <c:v>42620.482025463</c:v>
                </c:pt>
                <c:pt idx="320">
                  <c:v>42620.482037037</c:v>
                </c:pt>
                <c:pt idx="321">
                  <c:v>42620.4820486111</c:v>
                </c:pt>
                <c:pt idx="322">
                  <c:v>42620.4820601852</c:v>
                </c:pt>
                <c:pt idx="323">
                  <c:v>42620.4831018519</c:v>
                </c:pt>
                <c:pt idx="324">
                  <c:v>42620.4831134259</c:v>
                </c:pt>
                <c:pt idx="325">
                  <c:v>42620.483125</c:v>
                </c:pt>
                <c:pt idx="326">
                  <c:v>42620.4831365741</c:v>
                </c:pt>
                <c:pt idx="327">
                  <c:v>42620.4831481481</c:v>
                </c:pt>
                <c:pt idx="328">
                  <c:v>42620.4831597222</c:v>
                </c:pt>
                <c:pt idx="329">
                  <c:v>42620.4831712963</c:v>
                </c:pt>
                <c:pt idx="330">
                  <c:v>42620.4831828704</c:v>
                </c:pt>
                <c:pt idx="331">
                  <c:v>42620.4831944444</c:v>
                </c:pt>
                <c:pt idx="332">
                  <c:v>42620.4832060185</c:v>
                </c:pt>
                <c:pt idx="333">
                  <c:v>42620.4832175926</c:v>
                </c:pt>
                <c:pt idx="334">
                  <c:v>42620.4832291667</c:v>
                </c:pt>
                <c:pt idx="335">
                  <c:v>42620.4832407407</c:v>
                </c:pt>
                <c:pt idx="336">
                  <c:v>42620.4832523148</c:v>
                </c:pt>
                <c:pt idx="337">
                  <c:v>42620.4832638889</c:v>
                </c:pt>
                <c:pt idx="338">
                  <c:v>42620.483275463</c:v>
                </c:pt>
                <c:pt idx="339">
                  <c:v>42620.483287037</c:v>
                </c:pt>
                <c:pt idx="340">
                  <c:v>42620.4832986111</c:v>
                </c:pt>
                <c:pt idx="341">
                  <c:v>42620.4833101852</c:v>
                </c:pt>
                <c:pt idx="342">
                  <c:v>42620.4842939815</c:v>
                </c:pt>
                <c:pt idx="343">
                  <c:v>42620.4843055556</c:v>
                </c:pt>
                <c:pt idx="344">
                  <c:v>42620.4843171296</c:v>
                </c:pt>
                <c:pt idx="345">
                  <c:v>42620.4843287037</c:v>
                </c:pt>
                <c:pt idx="346">
                  <c:v>42620.4843402778</c:v>
                </c:pt>
                <c:pt idx="347">
                  <c:v>42620.4843518519</c:v>
                </c:pt>
                <c:pt idx="348">
                  <c:v>42620.4843634259</c:v>
                </c:pt>
                <c:pt idx="349">
                  <c:v>42620.484375</c:v>
                </c:pt>
                <c:pt idx="350">
                  <c:v>42620.4843865741</c:v>
                </c:pt>
                <c:pt idx="351">
                  <c:v>42620.4843981481</c:v>
                </c:pt>
                <c:pt idx="352">
                  <c:v>42620.4844097222</c:v>
                </c:pt>
                <c:pt idx="353">
                  <c:v>42620.4844212963</c:v>
                </c:pt>
                <c:pt idx="354">
                  <c:v>42620.4844328704</c:v>
                </c:pt>
                <c:pt idx="355">
                  <c:v>42620.4844444444</c:v>
                </c:pt>
                <c:pt idx="356">
                  <c:v>42620.4844560185</c:v>
                </c:pt>
                <c:pt idx="357">
                  <c:v>42620.4844675926</c:v>
                </c:pt>
                <c:pt idx="358">
                  <c:v>42620.4844791667</c:v>
                </c:pt>
                <c:pt idx="359">
                  <c:v>42620.4844907407</c:v>
                </c:pt>
                <c:pt idx="360">
                  <c:v>42620.4845023148</c:v>
                </c:pt>
                <c:pt idx="361">
                  <c:v>42620.485462963</c:v>
                </c:pt>
                <c:pt idx="362">
                  <c:v>42620.485474537</c:v>
                </c:pt>
                <c:pt idx="363">
                  <c:v>42620.4854861111</c:v>
                </c:pt>
                <c:pt idx="364">
                  <c:v>42620.4854976852</c:v>
                </c:pt>
                <c:pt idx="365">
                  <c:v>42620.4855092593</c:v>
                </c:pt>
                <c:pt idx="366">
                  <c:v>42620.4855208333</c:v>
                </c:pt>
                <c:pt idx="367">
                  <c:v>42620.4855324074</c:v>
                </c:pt>
                <c:pt idx="368">
                  <c:v>42620.4855439815</c:v>
                </c:pt>
                <c:pt idx="369">
                  <c:v>42620.4855555556</c:v>
                </c:pt>
                <c:pt idx="370">
                  <c:v>42620.4855671296</c:v>
                </c:pt>
                <c:pt idx="371">
                  <c:v>42620.4855787037</c:v>
                </c:pt>
                <c:pt idx="372">
                  <c:v>42620.4855902778</c:v>
                </c:pt>
                <c:pt idx="373">
                  <c:v>42620.4856018519</c:v>
                </c:pt>
                <c:pt idx="374">
                  <c:v>42620.4856134259</c:v>
                </c:pt>
                <c:pt idx="375">
                  <c:v>42620.485625</c:v>
                </c:pt>
                <c:pt idx="376">
                  <c:v>42620.4856365741</c:v>
                </c:pt>
                <c:pt idx="377">
                  <c:v>42620.4856481481</c:v>
                </c:pt>
                <c:pt idx="378">
                  <c:v>42620.4856597222</c:v>
                </c:pt>
                <c:pt idx="379">
                  <c:v>42620.4856712963</c:v>
                </c:pt>
              </c:numCache>
            </c:numRef>
          </c:cat>
          <c:val>
            <c:numRef>
              <c:f>Controllers!$E$45:$E$424</c:f>
              <c:numCache>
                <c:formatCode>General</c:formatCode>
                <c:ptCount val="380"/>
                <c:pt idx="0">
                  <c:v>4.2</c:v>
                </c:pt>
                <c:pt idx="1">
                  <c:v>203.5</c:v>
                </c:pt>
                <c:pt idx="2">
                  <c:v>72.1</c:v>
                </c:pt>
                <c:pt idx="3">
                  <c:v>0</c:v>
                </c:pt>
                <c:pt idx="4">
                  <c:v>18.7</c:v>
                </c:pt>
                <c:pt idx="5">
                  <c:v>92.6</c:v>
                </c:pt>
                <c:pt idx="6">
                  <c:v>54.4</c:v>
                </c:pt>
                <c:pt idx="7">
                  <c:v>36.3</c:v>
                </c:pt>
                <c:pt idx="8">
                  <c:v>164.1</c:v>
                </c:pt>
                <c:pt idx="9">
                  <c:v>239.5</c:v>
                </c:pt>
                <c:pt idx="10">
                  <c:v>67.6</c:v>
                </c:pt>
                <c:pt idx="11">
                  <c:v>216.4</c:v>
                </c:pt>
                <c:pt idx="12">
                  <c:v>74.1</c:v>
                </c:pt>
                <c:pt idx="13">
                  <c:v>11.1</c:v>
                </c:pt>
                <c:pt idx="14">
                  <c:v>74.8</c:v>
                </c:pt>
                <c:pt idx="15">
                  <c:v>18.2</c:v>
                </c:pt>
                <c:pt idx="16">
                  <c:v>59.9</c:v>
                </c:pt>
                <c:pt idx="17">
                  <c:v>7.1</c:v>
                </c:pt>
                <c:pt idx="18">
                  <c:v>14.5</c:v>
                </c:pt>
                <c:pt idx="19">
                  <c:v>5.9</c:v>
                </c:pt>
                <c:pt idx="20">
                  <c:v>0</c:v>
                </c:pt>
                <c:pt idx="21">
                  <c:v>127.1</c:v>
                </c:pt>
                <c:pt idx="22">
                  <c:v>61.7</c:v>
                </c:pt>
                <c:pt idx="23">
                  <c:v>69</c:v>
                </c:pt>
                <c:pt idx="24">
                  <c:v>72.4</c:v>
                </c:pt>
                <c:pt idx="25">
                  <c:v>3</c:v>
                </c:pt>
                <c:pt idx="26">
                  <c:v>14.6</c:v>
                </c:pt>
                <c:pt idx="27">
                  <c:v>0</c:v>
                </c:pt>
                <c:pt idx="28">
                  <c:v>19.8</c:v>
                </c:pt>
                <c:pt idx="29">
                  <c:v>15.5</c:v>
                </c:pt>
                <c:pt idx="30">
                  <c:v>8</c:v>
                </c:pt>
                <c:pt idx="31">
                  <c:v>12.7</c:v>
                </c:pt>
                <c:pt idx="32">
                  <c:v>0</c:v>
                </c:pt>
                <c:pt idx="33">
                  <c:v>8</c:v>
                </c:pt>
                <c:pt idx="34">
                  <c:v>8.4</c:v>
                </c:pt>
                <c:pt idx="35">
                  <c:v>15</c:v>
                </c:pt>
                <c:pt idx="36">
                  <c:v>0</c:v>
                </c:pt>
                <c:pt idx="37">
                  <c:v>18.8</c:v>
                </c:pt>
                <c:pt idx="38">
                  <c:v>13.3</c:v>
                </c:pt>
                <c:pt idx="39">
                  <c:v>1.1</c:v>
                </c:pt>
                <c:pt idx="40">
                  <c:v>8.5</c:v>
                </c:pt>
                <c:pt idx="41">
                  <c:v>0</c:v>
                </c:pt>
                <c:pt idx="42">
                  <c:v>1</c:v>
                </c:pt>
                <c:pt idx="43">
                  <c:v>38.2</c:v>
                </c:pt>
                <c:pt idx="44">
                  <c:v>3.1</c:v>
                </c:pt>
                <c:pt idx="45">
                  <c:v>49</c:v>
                </c:pt>
                <c:pt idx="46">
                  <c:v>44.4</c:v>
                </c:pt>
                <c:pt idx="47">
                  <c:v>99.7</c:v>
                </c:pt>
                <c:pt idx="48">
                  <c:v>4.1</c:v>
                </c:pt>
                <c:pt idx="49">
                  <c:v>13.9</c:v>
                </c:pt>
                <c:pt idx="50">
                  <c:v>16.1</c:v>
                </c:pt>
                <c:pt idx="51">
                  <c:v>21</c:v>
                </c:pt>
                <c:pt idx="52">
                  <c:v>24</c:v>
                </c:pt>
                <c:pt idx="53">
                  <c:v>16.6</c:v>
                </c:pt>
                <c:pt idx="54">
                  <c:v>4.7</c:v>
                </c:pt>
                <c:pt idx="55">
                  <c:v>18.8</c:v>
                </c:pt>
                <c:pt idx="56">
                  <c:v>14.4</c:v>
                </c:pt>
                <c:pt idx="57">
                  <c:v>2.8</c:v>
                </c:pt>
                <c:pt idx="58">
                  <c:v>21.1</c:v>
                </c:pt>
                <c:pt idx="59">
                  <c:v>33.4</c:v>
                </c:pt>
                <c:pt idx="60">
                  <c:v>69.6</c:v>
                </c:pt>
                <c:pt idx="61">
                  <c:v>3</c:v>
                </c:pt>
                <c:pt idx="62">
                  <c:v>32.9</c:v>
                </c:pt>
                <c:pt idx="63">
                  <c:v>7.9</c:v>
                </c:pt>
                <c:pt idx="64">
                  <c:v>9.3</c:v>
                </c:pt>
                <c:pt idx="65">
                  <c:v>7.8</c:v>
                </c:pt>
                <c:pt idx="66">
                  <c:v>7.3</c:v>
                </c:pt>
                <c:pt idx="67">
                  <c:v>22.1</c:v>
                </c:pt>
                <c:pt idx="68">
                  <c:v>2.2</c:v>
                </c:pt>
                <c:pt idx="69">
                  <c:v>64.6</c:v>
                </c:pt>
                <c:pt idx="70">
                  <c:v>1</c:v>
                </c:pt>
                <c:pt idx="71">
                  <c:v>15.5</c:v>
                </c:pt>
                <c:pt idx="72">
                  <c:v>0</c:v>
                </c:pt>
                <c:pt idx="73">
                  <c:v>22.4</c:v>
                </c:pt>
                <c:pt idx="74">
                  <c:v>22.5</c:v>
                </c:pt>
                <c:pt idx="75">
                  <c:v>33.2</c:v>
                </c:pt>
                <c:pt idx="76">
                  <c:v>4.2</c:v>
                </c:pt>
                <c:pt idx="77">
                  <c:v>0</c:v>
                </c:pt>
                <c:pt idx="78">
                  <c:v>1.1</c:v>
                </c:pt>
                <c:pt idx="79">
                  <c:v>1</c:v>
                </c:pt>
                <c:pt idx="80">
                  <c:v>10.3</c:v>
                </c:pt>
                <c:pt idx="81">
                  <c:v>44.4</c:v>
                </c:pt>
                <c:pt idx="82">
                  <c:v>0</c:v>
                </c:pt>
                <c:pt idx="83">
                  <c:v>13.1</c:v>
                </c:pt>
                <c:pt idx="84">
                  <c:v>65.3</c:v>
                </c:pt>
                <c:pt idx="85">
                  <c:v>22.8</c:v>
                </c:pt>
                <c:pt idx="86">
                  <c:v>8.1</c:v>
                </c:pt>
                <c:pt idx="87">
                  <c:v>8.4</c:v>
                </c:pt>
                <c:pt idx="88">
                  <c:v>8.9</c:v>
                </c:pt>
                <c:pt idx="89">
                  <c:v>15.5</c:v>
                </c:pt>
                <c:pt idx="90">
                  <c:v>8.1</c:v>
                </c:pt>
                <c:pt idx="91">
                  <c:v>12.4</c:v>
                </c:pt>
                <c:pt idx="92">
                  <c:v>7.9</c:v>
                </c:pt>
                <c:pt idx="93">
                  <c:v>8</c:v>
                </c:pt>
                <c:pt idx="94">
                  <c:v>8.6</c:v>
                </c:pt>
                <c:pt idx="95">
                  <c:v>6.1</c:v>
                </c:pt>
                <c:pt idx="96">
                  <c:v>0</c:v>
                </c:pt>
                <c:pt idx="97">
                  <c:v>0</c:v>
                </c:pt>
                <c:pt idx="98">
                  <c:v>4</c:v>
                </c:pt>
                <c:pt idx="99">
                  <c:v>1.1</c:v>
                </c:pt>
                <c:pt idx="100">
                  <c:v>31.2</c:v>
                </c:pt>
                <c:pt idx="101">
                  <c:v>0</c:v>
                </c:pt>
                <c:pt idx="102">
                  <c:v>15.6</c:v>
                </c:pt>
                <c:pt idx="103">
                  <c:v>7.9</c:v>
                </c:pt>
                <c:pt idx="104">
                  <c:v>8.4</c:v>
                </c:pt>
                <c:pt idx="105">
                  <c:v>7.1</c:v>
                </c:pt>
                <c:pt idx="106">
                  <c:v>10</c:v>
                </c:pt>
                <c:pt idx="107">
                  <c:v>8</c:v>
                </c:pt>
                <c:pt idx="108">
                  <c:v>7</c:v>
                </c:pt>
                <c:pt idx="109">
                  <c:v>8.5</c:v>
                </c:pt>
                <c:pt idx="110">
                  <c:v>8.2</c:v>
                </c:pt>
                <c:pt idx="111">
                  <c:v>67.6</c:v>
                </c:pt>
                <c:pt idx="112">
                  <c:v>8</c:v>
                </c:pt>
                <c:pt idx="113">
                  <c:v>11.5</c:v>
                </c:pt>
                <c:pt idx="114">
                  <c:v>3.1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30.3</c:v>
                </c:pt>
                <c:pt idx="120">
                  <c:v>1</c:v>
                </c:pt>
                <c:pt idx="121">
                  <c:v>15</c:v>
                </c:pt>
                <c:pt idx="122">
                  <c:v>0</c:v>
                </c:pt>
                <c:pt idx="123">
                  <c:v>9.8</c:v>
                </c:pt>
                <c:pt idx="124">
                  <c:v>21.1</c:v>
                </c:pt>
                <c:pt idx="125">
                  <c:v>16.5</c:v>
                </c:pt>
                <c:pt idx="126">
                  <c:v>22.9</c:v>
                </c:pt>
                <c:pt idx="127">
                  <c:v>0</c:v>
                </c:pt>
                <c:pt idx="128">
                  <c:v>17.8</c:v>
                </c:pt>
                <c:pt idx="129">
                  <c:v>7.6</c:v>
                </c:pt>
                <c:pt idx="130">
                  <c:v>18</c:v>
                </c:pt>
                <c:pt idx="131">
                  <c:v>15.1</c:v>
                </c:pt>
                <c:pt idx="132">
                  <c:v>8</c:v>
                </c:pt>
                <c:pt idx="133">
                  <c:v>5.1</c:v>
                </c:pt>
                <c:pt idx="134">
                  <c:v>1</c:v>
                </c:pt>
                <c:pt idx="135">
                  <c:v>0</c:v>
                </c:pt>
                <c:pt idx="136">
                  <c:v>0.9</c:v>
                </c:pt>
                <c:pt idx="137">
                  <c:v>3.1</c:v>
                </c:pt>
                <c:pt idx="138">
                  <c:v>38.1</c:v>
                </c:pt>
                <c:pt idx="139">
                  <c:v>1</c:v>
                </c:pt>
                <c:pt idx="140">
                  <c:v>17</c:v>
                </c:pt>
                <c:pt idx="141">
                  <c:v>7.4</c:v>
                </c:pt>
                <c:pt idx="142">
                  <c:v>8.3</c:v>
                </c:pt>
                <c:pt idx="143">
                  <c:v>7.5</c:v>
                </c:pt>
                <c:pt idx="144">
                  <c:v>9.2</c:v>
                </c:pt>
                <c:pt idx="145">
                  <c:v>8.1</c:v>
                </c:pt>
                <c:pt idx="146">
                  <c:v>8.3</c:v>
                </c:pt>
                <c:pt idx="147">
                  <c:v>9</c:v>
                </c:pt>
                <c:pt idx="148">
                  <c:v>10.5</c:v>
                </c:pt>
                <c:pt idx="149">
                  <c:v>54</c:v>
                </c:pt>
                <c:pt idx="150">
                  <c:v>11.5</c:v>
                </c:pt>
                <c:pt idx="151">
                  <c:v>14.5</c:v>
                </c:pt>
                <c:pt idx="152">
                  <c:v>4.9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33.8</c:v>
                </c:pt>
                <c:pt idx="157">
                  <c:v>44.9</c:v>
                </c:pt>
                <c:pt idx="158">
                  <c:v>9.9</c:v>
                </c:pt>
                <c:pt idx="159">
                  <c:v>15.8</c:v>
                </c:pt>
                <c:pt idx="160">
                  <c:v>1</c:v>
                </c:pt>
                <c:pt idx="161">
                  <c:v>16.5</c:v>
                </c:pt>
                <c:pt idx="162">
                  <c:v>2</c:v>
                </c:pt>
                <c:pt idx="163">
                  <c:v>15.4</c:v>
                </c:pt>
                <c:pt idx="164">
                  <c:v>8.2</c:v>
                </c:pt>
                <c:pt idx="165">
                  <c:v>7.5</c:v>
                </c:pt>
                <c:pt idx="166">
                  <c:v>19.4</c:v>
                </c:pt>
                <c:pt idx="167">
                  <c:v>0</c:v>
                </c:pt>
                <c:pt idx="168">
                  <c:v>16.9</c:v>
                </c:pt>
                <c:pt idx="169">
                  <c:v>0</c:v>
                </c:pt>
                <c:pt idx="170">
                  <c:v>15.3</c:v>
                </c:pt>
                <c:pt idx="171">
                  <c:v>3.9</c:v>
                </c:pt>
                <c:pt idx="172">
                  <c:v>3</c:v>
                </c:pt>
                <c:pt idx="173">
                  <c:v>0</c:v>
                </c:pt>
                <c:pt idx="174">
                  <c:v>0.9</c:v>
                </c:pt>
                <c:pt idx="175">
                  <c:v>5.6</c:v>
                </c:pt>
                <c:pt idx="176">
                  <c:v>32.1</c:v>
                </c:pt>
                <c:pt idx="177">
                  <c:v>0</c:v>
                </c:pt>
                <c:pt idx="178">
                  <c:v>15.9</c:v>
                </c:pt>
                <c:pt idx="179">
                  <c:v>7.5</c:v>
                </c:pt>
                <c:pt idx="180">
                  <c:v>8.5</c:v>
                </c:pt>
                <c:pt idx="181">
                  <c:v>15.8</c:v>
                </c:pt>
                <c:pt idx="182">
                  <c:v>0</c:v>
                </c:pt>
                <c:pt idx="183">
                  <c:v>16.2</c:v>
                </c:pt>
                <c:pt idx="184">
                  <c:v>7.2</c:v>
                </c:pt>
                <c:pt idx="185">
                  <c:v>8.9</c:v>
                </c:pt>
                <c:pt idx="186">
                  <c:v>6</c:v>
                </c:pt>
                <c:pt idx="187">
                  <c:v>39.7</c:v>
                </c:pt>
                <c:pt idx="188">
                  <c:v>4.1</c:v>
                </c:pt>
                <c:pt idx="189">
                  <c:v>15.8</c:v>
                </c:pt>
                <c:pt idx="190">
                  <c:v>10.3</c:v>
                </c:pt>
                <c:pt idx="191">
                  <c:v>4.1</c:v>
                </c:pt>
                <c:pt idx="192">
                  <c:v>0</c:v>
                </c:pt>
                <c:pt idx="193">
                  <c:v>0</c:v>
                </c:pt>
                <c:pt idx="194">
                  <c:v>1.9</c:v>
                </c:pt>
                <c:pt idx="195">
                  <c:v>38.4</c:v>
                </c:pt>
                <c:pt idx="196">
                  <c:v>0</c:v>
                </c:pt>
                <c:pt idx="197">
                  <c:v>17.2</c:v>
                </c:pt>
                <c:pt idx="198">
                  <c:v>7.1</c:v>
                </c:pt>
                <c:pt idx="199">
                  <c:v>9.6</c:v>
                </c:pt>
                <c:pt idx="200">
                  <c:v>8</c:v>
                </c:pt>
                <c:pt idx="201">
                  <c:v>6.5</c:v>
                </c:pt>
                <c:pt idx="202">
                  <c:v>10.2</c:v>
                </c:pt>
                <c:pt idx="203">
                  <c:v>7.8</c:v>
                </c:pt>
                <c:pt idx="204">
                  <c:v>8.1</c:v>
                </c:pt>
                <c:pt idx="205">
                  <c:v>12.5</c:v>
                </c:pt>
                <c:pt idx="206">
                  <c:v>15.7</c:v>
                </c:pt>
                <c:pt idx="207">
                  <c:v>0</c:v>
                </c:pt>
                <c:pt idx="208">
                  <c:v>14.4</c:v>
                </c:pt>
                <c:pt idx="209">
                  <c:v>2.2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25.2</c:v>
                </c:pt>
                <c:pt idx="215">
                  <c:v>0</c:v>
                </c:pt>
                <c:pt idx="216">
                  <c:v>20</c:v>
                </c:pt>
                <c:pt idx="217">
                  <c:v>45.7</c:v>
                </c:pt>
                <c:pt idx="218">
                  <c:v>17.4</c:v>
                </c:pt>
                <c:pt idx="219">
                  <c:v>5</c:v>
                </c:pt>
                <c:pt idx="220">
                  <c:v>25.1</c:v>
                </c:pt>
                <c:pt idx="221">
                  <c:v>0</c:v>
                </c:pt>
                <c:pt idx="222">
                  <c:v>15.9</c:v>
                </c:pt>
                <c:pt idx="223">
                  <c:v>9.6</c:v>
                </c:pt>
                <c:pt idx="224">
                  <c:v>7.9</c:v>
                </c:pt>
                <c:pt idx="225">
                  <c:v>8.8</c:v>
                </c:pt>
                <c:pt idx="226">
                  <c:v>11.3</c:v>
                </c:pt>
                <c:pt idx="227">
                  <c:v>16.1</c:v>
                </c:pt>
                <c:pt idx="228">
                  <c:v>7.3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15.6</c:v>
                </c:pt>
                <c:pt idx="234">
                  <c:v>11.3</c:v>
                </c:pt>
                <c:pt idx="235">
                  <c:v>0</c:v>
                </c:pt>
                <c:pt idx="236">
                  <c:v>15.6</c:v>
                </c:pt>
                <c:pt idx="237">
                  <c:v>0</c:v>
                </c:pt>
                <c:pt idx="238">
                  <c:v>15.6</c:v>
                </c:pt>
                <c:pt idx="239">
                  <c:v>0</c:v>
                </c:pt>
                <c:pt idx="240">
                  <c:v>17</c:v>
                </c:pt>
                <c:pt idx="241">
                  <c:v>0</c:v>
                </c:pt>
                <c:pt idx="242">
                  <c:v>19.8</c:v>
                </c:pt>
                <c:pt idx="243">
                  <c:v>0</c:v>
                </c:pt>
                <c:pt idx="244">
                  <c:v>15.2</c:v>
                </c:pt>
                <c:pt idx="245">
                  <c:v>0</c:v>
                </c:pt>
                <c:pt idx="246">
                  <c:v>15.6</c:v>
                </c:pt>
                <c:pt idx="247">
                  <c:v>7.3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6.9</c:v>
                </c:pt>
                <c:pt idx="252">
                  <c:v>30</c:v>
                </c:pt>
                <c:pt idx="253">
                  <c:v>0</c:v>
                </c:pt>
                <c:pt idx="254">
                  <c:v>13</c:v>
                </c:pt>
                <c:pt idx="255">
                  <c:v>38.9</c:v>
                </c:pt>
                <c:pt idx="256">
                  <c:v>14.6</c:v>
                </c:pt>
                <c:pt idx="257">
                  <c:v>1.1</c:v>
                </c:pt>
                <c:pt idx="258">
                  <c:v>16.4</c:v>
                </c:pt>
                <c:pt idx="259">
                  <c:v>0</c:v>
                </c:pt>
                <c:pt idx="260">
                  <c:v>16.6</c:v>
                </c:pt>
                <c:pt idx="261">
                  <c:v>0</c:v>
                </c:pt>
                <c:pt idx="262">
                  <c:v>16.4</c:v>
                </c:pt>
                <c:pt idx="263">
                  <c:v>7.8</c:v>
                </c:pt>
                <c:pt idx="264">
                  <c:v>559</c:v>
                </c:pt>
                <c:pt idx="265">
                  <c:v>556.9</c:v>
                </c:pt>
                <c:pt idx="266">
                  <c:v>6.3</c:v>
                </c:pt>
                <c:pt idx="267">
                  <c:v>1.9</c:v>
                </c:pt>
                <c:pt idx="268">
                  <c:v>0</c:v>
                </c:pt>
                <c:pt idx="269">
                  <c:v>2</c:v>
                </c:pt>
                <c:pt idx="270">
                  <c:v>0</c:v>
                </c:pt>
                <c:pt idx="271">
                  <c:v>16.7</c:v>
                </c:pt>
                <c:pt idx="272">
                  <c:v>11.2</c:v>
                </c:pt>
                <c:pt idx="273">
                  <c:v>8</c:v>
                </c:pt>
                <c:pt idx="274">
                  <c:v>8</c:v>
                </c:pt>
                <c:pt idx="275">
                  <c:v>7.8</c:v>
                </c:pt>
                <c:pt idx="276">
                  <c:v>8</c:v>
                </c:pt>
                <c:pt idx="277">
                  <c:v>10.1</c:v>
                </c:pt>
                <c:pt idx="278">
                  <c:v>8</c:v>
                </c:pt>
                <c:pt idx="279">
                  <c:v>8</c:v>
                </c:pt>
                <c:pt idx="280">
                  <c:v>8.1</c:v>
                </c:pt>
                <c:pt idx="281">
                  <c:v>15.9</c:v>
                </c:pt>
                <c:pt idx="282">
                  <c:v>0</c:v>
                </c:pt>
                <c:pt idx="283">
                  <c:v>17.4</c:v>
                </c:pt>
                <c:pt idx="284">
                  <c:v>0</c:v>
                </c:pt>
                <c:pt idx="285">
                  <c:v>15.7</c:v>
                </c:pt>
                <c:pt idx="286">
                  <c:v>1</c:v>
                </c:pt>
                <c:pt idx="287">
                  <c:v>52.2</c:v>
                </c:pt>
                <c:pt idx="288">
                  <c:v>17.4</c:v>
                </c:pt>
                <c:pt idx="289">
                  <c:v>0</c:v>
                </c:pt>
                <c:pt idx="290">
                  <c:v>53.9</c:v>
                </c:pt>
                <c:pt idx="291">
                  <c:v>42.4</c:v>
                </c:pt>
                <c:pt idx="292">
                  <c:v>8</c:v>
                </c:pt>
                <c:pt idx="293">
                  <c:v>8</c:v>
                </c:pt>
                <c:pt idx="294">
                  <c:v>12</c:v>
                </c:pt>
                <c:pt idx="295">
                  <c:v>4.1</c:v>
                </c:pt>
                <c:pt idx="296">
                  <c:v>15.7</c:v>
                </c:pt>
                <c:pt idx="297">
                  <c:v>0</c:v>
                </c:pt>
                <c:pt idx="298">
                  <c:v>15.6</c:v>
                </c:pt>
                <c:pt idx="299">
                  <c:v>3</c:v>
                </c:pt>
                <c:pt idx="300">
                  <c:v>16.1</c:v>
                </c:pt>
                <c:pt idx="301">
                  <c:v>0</c:v>
                </c:pt>
                <c:pt idx="302">
                  <c:v>16.4</c:v>
                </c:pt>
                <c:pt idx="303">
                  <c:v>7.9</c:v>
                </c:pt>
                <c:pt idx="304">
                  <c:v>35.6</c:v>
                </c:pt>
                <c:pt idx="305">
                  <c:v>123.4</c:v>
                </c:pt>
                <c:pt idx="306">
                  <c:v>139.2</c:v>
                </c:pt>
                <c:pt idx="307">
                  <c:v>153.6</c:v>
                </c:pt>
                <c:pt idx="308">
                  <c:v>123.6</c:v>
                </c:pt>
                <c:pt idx="309">
                  <c:v>69.3</c:v>
                </c:pt>
                <c:pt idx="310">
                  <c:v>126.7</c:v>
                </c:pt>
                <c:pt idx="311">
                  <c:v>85.5</c:v>
                </c:pt>
                <c:pt idx="312">
                  <c:v>116.5</c:v>
                </c:pt>
                <c:pt idx="313">
                  <c:v>150.3</c:v>
                </c:pt>
                <c:pt idx="314">
                  <c:v>89.5</c:v>
                </c:pt>
                <c:pt idx="315">
                  <c:v>79.2</c:v>
                </c:pt>
                <c:pt idx="316">
                  <c:v>115.1</c:v>
                </c:pt>
                <c:pt idx="317">
                  <c:v>70</c:v>
                </c:pt>
                <c:pt idx="318">
                  <c:v>84.1</c:v>
                </c:pt>
                <c:pt idx="319">
                  <c:v>8.3</c:v>
                </c:pt>
                <c:pt idx="320">
                  <c:v>45.9</c:v>
                </c:pt>
                <c:pt idx="321">
                  <c:v>49.2</c:v>
                </c:pt>
                <c:pt idx="322">
                  <c:v>91.3</c:v>
                </c:pt>
                <c:pt idx="323">
                  <c:v>1.2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17.6</c:v>
                </c:pt>
                <c:pt idx="329">
                  <c:v>13</c:v>
                </c:pt>
                <c:pt idx="330">
                  <c:v>8.3</c:v>
                </c:pt>
                <c:pt idx="331">
                  <c:v>7.9</c:v>
                </c:pt>
                <c:pt idx="332">
                  <c:v>7.9</c:v>
                </c:pt>
                <c:pt idx="333">
                  <c:v>8.1</c:v>
                </c:pt>
                <c:pt idx="334">
                  <c:v>15.9</c:v>
                </c:pt>
                <c:pt idx="335">
                  <c:v>0</c:v>
                </c:pt>
                <c:pt idx="336">
                  <c:v>16.1</c:v>
                </c:pt>
                <c:pt idx="337">
                  <c:v>0</c:v>
                </c:pt>
                <c:pt idx="338">
                  <c:v>16</c:v>
                </c:pt>
                <c:pt idx="339">
                  <c:v>7.4</c:v>
                </c:pt>
                <c:pt idx="340">
                  <c:v>8.8</c:v>
                </c:pt>
                <c:pt idx="341">
                  <c:v>8</c:v>
                </c:pt>
                <c:pt idx="342">
                  <c:v>9.4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3</c:v>
                </c:pt>
                <c:pt idx="347">
                  <c:v>34.2</c:v>
                </c:pt>
                <c:pt idx="348">
                  <c:v>0</c:v>
                </c:pt>
                <c:pt idx="349">
                  <c:v>18</c:v>
                </c:pt>
                <c:pt idx="350">
                  <c:v>11</c:v>
                </c:pt>
                <c:pt idx="351">
                  <c:v>8</c:v>
                </c:pt>
                <c:pt idx="352">
                  <c:v>7</c:v>
                </c:pt>
                <c:pt idx="353">
                  <c:v>69.9</c:v>
                </c:pt>
                <c:pt idx="354">
                  <c:v>2</c:v>
                </c:pt>
                <c:pt idx="355">
                  <c:v>16</c:v>
                </c:pt>
                <c:pt idx="356">
                  <c:v>8</c:v>
                </c:pt>
                <c:pt idx="357">
                  <c:v>8</c:v>
                </c:pt>
                <c:pt idx="358">
                  <c:v>46.1</c:v>
                </c:pt>
                <c:pt idx="359">
                  <c:v>8.2</c:v>
                </c:pt>
                <c:pt idx="360">
                  <c:v>16</c:v>
                </c:pt>
                <c:pt idx="361">
                  <c:v>12.3</c:v>
                </c:pt>
                <c:pt idx="362">
                  <c:v>0</c:v>
                </c:pt>
                <c:pt idx="363">
                  <c:v>0</c:v>
                </c:pt>
                <c:pt idx="364">
                  <c:v>5.1</c:v>
                </c:pt>
                <c:pt idx="365">
                  <c:v>0</c:v>
                </c:pt>
                <c:pt idx="366">
                  <c:v>31.5</c:v>
                </c:pt>
                <c:pt idx="367">
                  <c:v>55.7</c:v>
                </c:pt>
                <c:pt idx="368">
                  <c:v>8.2</c:v>
                </c:pt>
                <c:pt idx="369">
                  <c:v>7.8</c:v>
                </c:pt>
                <c:pt idx="370">
                  <c:v>16.5</c:v>
                </c:pt>
                <c:pt idx="371">
                  <c:v>0</c:v>
                </c:pt>
                <c:pt idx="372">
                  <c:v>15.4</c:v>
                </c:pt>
                <c:pt idx="373">
                  <c:v>0</c:v>
                </c:pt>
                <c:pt idx="374">
                  <c:v>16.1</c:v>
                </c:pt>
                <c:pt idx="375">
                  <c:v>0</c:v>
                </c:pt>
                <c:pt idx="376">
                  <c:v>16</c:v>
                </c:pt>
                <c:pt idx="377">
                  <c:v>7.6</c:v>
                </c:pt>
                <c:pt idx="378">
                  <c:v>8.4</c:v>
                </c:pt>
                <c:pt idx="379">
                  <c:v>8</c:v>
                </c:pt>
              </c:numCache>
            </c:numRef>
          </c:val>
        </c:ser>
        <c:ser>
          <c:idx val="1"/>
          <c:order val="1"/>
          <c:tx>
            <c:v>Ctrl c1</c:v>
          </c:tx>
          <c:spPr>
            <a:ln w="28575"/>
          </c:spPr>
          <c:cat>
            <c:numRef>
              <c:f>Controllers!$O$45:$O$424</c:f>
              <c:numCache>
                <c:formatCode>General</c:formatCode>
                <c:ptCount val="380"/>
                <c:pt idx="0">
                  <c:v>42620.4615972222</c:v>
                </c:pt>
                <c:pt idx="1">
                  <c:v>42620.4616087963</c:v>
                </c:pt>
                <c:pt idx="2">
                  <c:v>42620.4616203704</c:v>
                </c:pt>
                <c:pt idx="3">
                  <c:v>42620.4616319444</c:v>
                </c:pt>
                <c:pt idx="4">
                  <c:v>42620.4616435185</c:v>
                </c:pt>
                <c:pt idx="5">
                  <c:v>42620.4616550926</c:v>
                </c:pt>
                <c:pt idx="6">
                  <c:v>42620.4616666667</c:v>
                </c:pt>
                <c:pt idx="7">
                  <c:v>42620.4616782407</c:v>
                </c:pt>
                <c:pt idx="8">
                  <c:v>42620.4616898148</c:v>
                </c:pt>
                <c:pt idx="9">
                  <c:v>42620.4617013889</c:v>
                </c:pt>
                <c:pt idx="10">
                  <c:v>42620.461712963</c:v>
                </c:pt>
                <c:pt idx="11">
                  <c:v>42620.461724537</c:v>
                </c:pt>
                <c:pt idx="12">
                  <c:v>42620.4617361111</c:v>
                </c:pt>
                <c:pt idx="13">
                  <c:v>42620.4617476852</c:v>
                </c:pt>
                <c:pt idx="14">
                  <c:v>42620.4617592593</c:v>
                </c:pt>
                <c:pt idx="15">
                  <c:v>42620.4617708333</c:v>
                </c:pt>
                <c:pt idx="16">
                  <c:v>42620.4617824074</c:v>
                </c:pt>
                <c:pt idx="17">
                  <c:v>42620.4617939815</c:v>
                </c:pt>
                <c:pt idx="18">
                  <c:v>42620.4618055556</c:v>
                </c:pt>
                <c:pt idx="19">
                  <c:v>42620.4628587963</c:v>
                </c:pt>
                <c:pt idx="20">
                  <c:v>42620.4628703704</c:v>
                </c:pt>
                <c:pt idx="21">
                  <c:v>42620.4628819444</c:v>
                </c:pt>
                <c:pt idx="22">
                  <c:v>42620.4628935185</c:v>
                </c:pt>
                <c:pt idx="23">
                  <c:v>42620.4629050926</c:v>
                </c:pt>
                <c:pt idx="24">
                  <c:v>42620.4629166667</c:v>
                </c:pt>
                <c:pt idx="25">
                  <c:v>42620.4629282407</c:v>
                </c:pt>
                <c:pt idx="26">
                  <c:v>42620.4629398148</c:v>
                </c:pt>
                <c:pt idx="27">
                  <c:v>42620.4629513889</c:v>
                </c:pt>
                <c:pt idx="28">
                  <c:v>42620.462962963</c:v>
                </c:pt>
                <c:pt idx="29">
                  <c:v>42620.462974537</c:v>
                </c:pt>
                <c:pt idx="30">
                  <c:v>42620.4629861111</c:v>
                </c:pt>
                <c:pt idx="31">
                  <c:v>42620.4629976852</c:v>
                </c:pt>
                <c:pt idx="32">
                  <c:v>42620.4630092593</c:v>
                </c:pt>
                <c:pt idx="33">
                  <c:v>42620.4630208333</c:v>
                </c:pt>
                <c:pt idx="34">
                  <c:v>42620.4630324074</c:v>
                </c:pt>
                <c:pt idx="35">
                  <c:v>42620.4630439815</c:v>
                </c:pt>
                <c:pt idx="36">
                  <c:v>42620.4630555556</c:v>
                </c:pt>
                <c:pt idx="37">
                  <c:v>42620.4630671296</c:v>
                </c:pt>
                <c:pt idx="38">
                  <c:v>42620.4640509259</c:v>
                </c:pt>
                <c:pt idx="39">
                  <c:v>42620.4640625</c:v>
                </c:pt>
                <c:pt idx="40">
                  <c:v>42620.4640740741</c:v>
                </c:pt>
                <c:pt idx="41">
                  <c:v>42620.4640856481</c:v>
                </c:pt>
                <c:pt idx="42">
                  <c:v>42620.4640972222</c:v>
                </c:pt>
                <c:pt idx="43">
                  <c:v>42620.4641087963</c:v>
                </c:pt>
                <c:pt idx="44">
                  <c:v>42620.4641203704</c:v>
                </c:pt>
                <c:pt idx="45">
                  <c:v>42620.4641319444</c:v>
                </c:pt>
                <c:pt idx="46">
                  <c:v>42620.4641435185</c:v>
                </c:pt>
                <c:pt idx="47">
                  <c:v>42620.4641550926</c:v>
                </c:pt>
                <c:pt idx="48">
                  <c:v>42620.4641666667</c:v>
                </c:pt>
                <c:pt idx="49">
                  <c:v>42620.4641782407</c:v>
                </c:pt>
                <c:pt idx="50">
                  <c:v>42620.4641898148</c:v>
                </c:pt>
                <c:pt idx="51">
                  <c:v>42620.4642013889</c:v>
                </c:pt>
                <c:pt idx="52">
                  <c:v>42620.464212963</c:v>
                </c:pt>
                <c:pt idx="53">
                  <c:v>42620.464224537</c:v>
                </c:pt>
                <c:pt idx="54">
                  <c:v>42620.4642361111</c:v>
                </c:pt>
                <c:pt idx="55">
                  <c:v>42620.4642476852</c:v>
                </c:pt>
                <c:pt idx="56">
                  <c:v>42620.4642592593</c:v>
                </c:pt>
                <c:pt idx="57">
                  <c:v>42620.4653356482</c:v>
                </c:pt>
                <c:pt idx="58">
                  <c:v>42620.4653472222</c:v>
                </c:pt>
                <c:pt idx="59">
                  <c:v>42620.4653587963</c:v>
                </c:pt>
                <c:pt idx="60">
                  <c:v>42620.4653703704</c:v>
                </c:pt>
                <c:pt idx="61">
                  <c:v>42620.4653819444</c:v>
                </c:pt>
                <c:pt idx="62">
                  <c:v>42620.4653935185</c:v>
                </c:pt>
                <c:pt idx="63">
                  <c:v>42620.4654050926</c:v>
                </c:pt>
                <c:pt idx="64">
                  <c:v>42620.4654166667</c:v>
                </c:pt>
                <c:pt idx="65">
                  <c:v>42620.4654282407</c:v>
                </c:pt>
                <c:pt idx="66">
                  <c:v>42620.4654398148</c:v>
                </c:pt>
                <c:pt idx="67">
                  <c:v>42620.4654513889</c:v>
                </c:pt>
                <c:pt idx="68">
                  <c:v>42620.465462963</c:v>
                </c:pt>
                <c:pt idx="69">
                  <c:v>42620.465474537</c:v>
                </c:pt>
                <c:pt idx="70">
                  <c:v>42620.4654861111</c:v>
                </c:pt>
                <c:pt idx="71">
                  <c:v>42620.4654976852</c:v>
                </c:pt>
                <c:pt idx="72">
                  <c:v>42620.4655092593</c:v>
                </c:pt>
                <c:pt idx="73">
                  <c:v>42620.4655208333</c:v>
                </c:pt>
                <c:pt idx="74">
                  <c:v>42620.4655324074</c:v>
                </c:pt>
                <c:pt idx="75">
                  <c:v>42620.4655439815</c:v>
                </c:pt>
                <c:pt idx="76">
                  <c:v>42620.4664930556</c:v>
                </c:pt>
                <c:pt idx="77">
                  <c:v>42620.4665046296</c:v>
                </c:pt>
                <c:pt idx="78">
                  <c:v>42620.4665162037</c:v>
                </c:pt>
                <c:pt idx="79">
                  <c:v>42620.4665277778</c:v>
                </c:pt>
                <c:pt idx="80">
                  <c:v>42620.4665393519</c:v>
                </c:pt>
                <c:pt idx="81">
                  <c:v>42620.4665509259</c:v>
                </c:pt>
                <c:pt idx="82">
                  <c:v>42620.4665625</c:v>
                </c:pt>
                <c:pt idx="83">
                  <c:v>42620.4665740741</c:v>
                </c:pt>
                <c:pt idx="84">
                  <c:v>42620.4665856482</c:v>
                </c:pt>
                <c:pt idx="85">
                  <c:v>42620.4665972222</c:v>
                </c:pt>
                <c:pt idx="86">
                  <c:v>42620.4666087963</c:v>
                </c:pt>
                <c:pt idx="87">
                  <c:v>42620.4666203704</c:v>
                </c:pt>
                <c:pt idx="88">
                  <c:v>42620.4666319444</c:v>
                </c:pt>
                <c:pt idx="89">
                  <c:v>42620.4666435185</c:v>
                </c:pt>
                <c:pt idx="90">
                  <c:v>42620.4666550926</c:v>
                </c:pt>
                <c:pt idx="91">
                  <c:v>42620.4666666667</c:v>
                </c:pt>
                <c:pt idx="92">
                  <c:v>42620.4666782407</c:v>
                </c:pt>
                <c:pt idx="93">
                  <c:v>42620.4666898148</c:v>
                </c:pt>
                <c:pt idx="94">
                  <c:v>42620.4667013889</c:v>
                </c:pt>
                <c:pt idx="95">
                  <c:v>42620.4678472222</c:v>
                </c:pt>
                <c:pt idx="96">
                  <c:v>42620.4678587963</c:v>
                </c:pt>
                <c:pt idx="97">
                  <c:v>42620.4678703704</c:v>
                </c:pt>
                <c:pt idx="98">
                  <c:v>42620.4678819444</c:v>
                </c:pt>
                <c:pt idx="99">
                  <c:v>42620.4678935185</c:v>
                </c:pt>
                <c:pt idx="100">
                  <c:v>42620.4679050926</c:v>
                </c:pt>
                <c:pt idx="101">
                  <c:v>42620.4679166667</c:v>
                </c:pt>
                <c:pt idx="102">
                  <c:v>42620.4679282407</c:v>
                </c:pt>
                <c:pt idx="103">
                  <c:v>42620.4679398148</c:v>
                </c:pt>
                <c:pt idx="104">
                  <c:v>42620.4679513889</c:v>
                </c:pt>
                <c:pt idx="105">
                  <c:v>42620.467962963</c:v>
                </c:pt>
                <c:pt idx="106">
                  <c:v>42620.467974537</c:v>
                </c:pt>
                <c:pt idx="107">
                  <c:v>42620.4679861111</c:v>
                </c:pt>
                <c:pt idx="108">
                  <c:v>42620.4679976852</c:v>
                </c:pt>
                <c:pt idx="109">
                  <c:v>42620.4680092593</c:v>
                </c:pt>
                <c:pt idx="110">
                  <c:v>42620.4680208333</c:v>
                </c:pt>
                <c:pt idx="111">
                  <c:v>42620.4680324074</c:v>
                </c:pt>
                <c:pt idx="112">
                  <c:v>42620.4680439815</c:v>
                </c:pt>
                <c:pt idx="113">
                  <c:v>42620.4680555556</c:v>
                </c:pt>
                <c:pt idx="114">
                  <c:v>42620.4693055556</c:v>
                </c:pt>
                <c:pt idx="115">
                  <c:v>42620.4693171296</c:v>
                </c:pt>
                <c:pt idx="116">
                  <c:v>42620.4693287037</c:v>
                </c:pt>
                <c:pt idx="117">
                  <c:v>42620.4693402778</c:v>
                </c:pt>
                <c:pt idx="118">
                  <c:v>42620.4693518519</c:v>
                </c:pt>
                <c:pt idx="119">
                  <c:v>42620.4693634259</c:v>
                </c:pt>
                <c:pt idx="120">
                  <c:v>42620.469375</c:v>
                </c:pt>
                <c:pt idx="121">
                  <c:v>42620.4693865741</c:v>
                </c:pt>
                <c:pt idx="122">
                  <c:v>42620.4693981481</c:v>
                </c:pt>
                <c:pt idx="123">
                  <c:v>42620.4694097222</c:v>
                </c:pt>
                <c:pt idx="124">
                  <c:v>42620.4694212963</c:v>
                </c:pt>
                <c:pt idx="125">
                  <c:v>42620.4694328704</c:v>
                </c:pt>
                <c:pt idx="126">
                  <c:v>42620.4694444444</c:v>
                </c:pt>
                <c:pt idx="127">
                  <c:v>42620.4694560185</c:v>
                </c:pt>
                <c:pt idx="128">
                  <c:v>42620.4694675926</c:v>
                </c:pt>
                <c:pt idx="129">
                  <c:v>42620.4694791667</c:v>
                </c:pt>
                <c:pt idx="130">
                  <c:v>42620.4694907407</c:v>
                </c:pt>
                <c:pt idx="131">
                  <c:v>42620.4695023148</c:v>
                </c:pt>
                <c:pt idx="132">
                  <c:v>42620.4695138889</c:v>
                </c:pt>
                <c:pt idx="133">
                  <c:v>42620.470625</c:v>
                </c:pt>
                <c:pt idx="134">
                  <c:v>42620.4706365741</c:v>
                </c:pt>
                <c:pt idx="135">
                  <c:v>42620.4706481481</c:v>
                </c:pt>
                <c:pt idx="136">
                  <c:v>42620.4706597222</c:v>
                </c:pt>
                <c:pt idx="137">
                  <c:v>42620.4706712963</c:v>
                </c:pt>
                <c:pt idx="138">
                  <c:v>42620.4706828704</c:v>
                </c:pt>
                <c:pt idx="139">
                  <c:v>42620.4706944444</c:v>
                </c:pt>
                <c:pt idx="140">
                  <c:v>42620.4707060185</c:v>
                </c:pt>
                <c:pt idx="141">
                  <c:v>42620.4707175926</c:v>
                </c:pt>
                <c:pt idx="142">
                  <c:v>42620.4707291667</c:v>
                </c:pt>
                <c:pt idx="143">
                  <c:v>42620.4707407407</c:v>
                </c:pt>
                <c:pt idx="144">
                  <c:v>42620.4707523148</c:v>
                </c:pt>
                <c:pt idx="145">
                  <c:v>42620.4707638889</c:v>
                </c:pt>
                <c:pt idx="146">
                  <c:v>42620.470775463</c:v>
                </c:pt>
                <c:pt idx="147">
                  <c:v>42620.470787037</c:v>
                </c:pt>
                <c:pt idx="148">
                  <c:v>42620.4707986111</c:v>
                </c:pt>
                <c:pt idx="149">
                  <c:v>42620.4708101852</c:v>
                </c:pt>
                <c:pt idx="150">
                  <c:v>42620.4708217593</c:v>
                </c:pt>
                <c:pt idx="151">
                  <c:v>42620.4708333333</c:v>
                </c:pt>
                <c:pt idx="152">
                  <c:v>42620.4718055556</c:v>
                </c:pt>
                <c:pt idx="153">
                  <c:v>42620.4718171296</c:v>
                </c:pt>
                <c:pt idx="154">
                  <c:v>42620.4718287037</c:v>
                </c:pt>
                <c:pt idx="155">
                  <c:v>42620.4718402778</c:v>
                </c:pt>
                <c:pt idx="156">
                  <c:v>42620.4718518518</c:v>
                </c:pt>
                <c:pt idx="157">
                  <c:v>42620.4718634259</c:v>
                </c:pt>
                <c:pt idx="158">
                  <c:v>42620.471875</c:v>
                </c:pt>
                <c:pt idx="159">
                  <c:v>42620.4718865741</c:v>
                </c:pt>
                <c:pt idx="160">
                  <c:v>42620.4718981481</c:v>
                </c:pt>
                <c:pt idx="161">
                  <c:v>42620.4719097222</c:v>
                </c:pt>
                <c:pt idx="162">
                  <c:v>42620.4719212963</c:v>
                </c:pt>
                <c:pt idx="163">
                  <c:v>42620.4719328704</c:v>
                </c:pt>
                <c:pt idx="164">
                  <c:v>42620.4719444444</c:v>
                </c:pt>
                <c:pt idx="165">
                  <c:v>42620.4719560185</c:v>
                </c:pt>
                <c:pt idx="166">
                  <c:v>42620.4719675926</c:v>
                </c:pt>
                <c:pt idx="167">
                  <c:v>42620.4719791667</c:v>
                </c:pt>
                <c:pt idx="168">
                  <c:v>42620.4719907407</c:v>
                </c:pt>
                <c:pt idx="169">
                  <c:v>42620.4720023148</c:v>
                </c:pt>
                <c:pt idx="170">
                  <c:v>42620.4720138889</c:v>
                </c:pt>
                <c:pt idx="171">
                  <c:v>42620.4730555556</c:v>
                </c:pt>
                <c:pt idx="172">
                  <c:v>42620.4730671296</c:v>
                </c:pt>
                <c:pt idx="173">
                  <c:v>42620.4730787037</c:v>
                </c:pt>
                <c:pt idx="174">
                  <c:v>42620.4730902778</c:v>
                </c:pt>
                <c:pt idx="175">
                  <c:v>42620.4731018519</c:v>
                </c:pt>
                <c:pt idx="176">
                  <c:v>42620.4731134259</c:v>
                </c:pt>
                <c:pt idx="177">
                  <c:v>42620.473125</c:v>
                </c:pt>
                <c:pt idx="178">
                  <c:v>42620.4731365741</c:v>
                </c:pt>
                <c:pt idx="179">
                  <c:v>42620.4731481482</c:v>
                </c:pt>
                <c:pt idx="180">
                  <c:v>42620.4731597222</c:v>
                </c:pt>
                <c:pt idx="181">
                  <c:v>42620.4731712963</c:v>
                </c:pt>
                <c:pt idx="182">
                  <c:v>42620.4731828704</c:v>
                </c:pt>
                <c:pt idx="183">
                  <c:v>42620.4731944444</c:v>
                </c:pt>
                <c:pt idx="184">
                  <c:v>42620.4732060185</c:v>
                </c:pt>
                <c:pt idx="185">
                  <c:v>42620.4732175926</c:v>
                </c:pt>
                <c:pt idx="186">
                  <c:v>42620.4732291667</c:v>
                </c:pt>
                <c:pt idx="187">
                  <c:v>42620.4732407407</c:v>
                </c:pt>
                <c:pt idx="188">
                  <c:v>42620.4732523148</c:v>
                </c:pt>
                <c:pt idx="189">
                  <c:v>42620.4732638889</c:v>
                </c:pt>
                <c:pt idx="190">
                  <c:v>42620.4742939815</c:v>
                </c:pt>
                <c:pt idx="191">
                  <c:v>42620.4743055556</c:v>
                </c:pt>
                <c:pt idx="192">
                  <c:v>42620.4743171296</c:v>
                </c:pt>
                <c:pt idx="193">
                  <c:v>42620.4743287037</c:v>
                </c:pt>
                <c:pt idx="194">
                  <c:v>42620.4743402778</c:v>
                </c:pt>
                <c:pt idx="195">
                  <c:v>42620.4743518519</c:v>
                </c:pt>
                <c:pt idx="196">
                  <c:v>42620.4743634259</c:v>
                </c:pt>
                <c:pt idx="197">
                  <c:v>42620.474375</c:v>
                </c:pt>
                <c:pt idx="198">
                  <c:v>42620.4743865741</c:v>
                </c:pt>
                <c:pt idx="199">
                  <c:v>42620.4743981482</c:v>
                </c:pt>
                <c:pt idx="200">
                  <c:v>42620.4744097222</c:v>
                </c:pt>
                <c:pt idx="201">
                  <c:v>42620.4744212963</c:v>
                </c:pt>
                <c:pt idx="202">
                  <c:v>42620.4744328704</c:v>
                </c:pt>
                <c:pt idx="203">
                  <c:v>42620.4744444444</c:v>
                </c:pt>
                <c:pt idx="204">
                  <c:v>42620.4744560185</c:v>
                </c:pt>
                <c:pt idx="205">
                  <c:v>42620.4744675926</c:v>
                </c:pt>
                <c:pt idx="206">
                  <c:v>42620.4744791667</c:v>
                </c:pt>
                <c:pt idx="207">
                  <c:v>42620.4744907407</c:v>
                </c:pt>
                <c:pt idx="208">
                  <c:v>42620.4745023148</c:v>
                </c:pt>
                <c:pt idx="209">
                  <c:v>42620.4755787037</c:v>
                </c:pt>
                <c:pt idx="210">
                  <c:v>42620.4755902778</c:v>
                </c:pt>
                <c:pt idx="211">
                  <c:v>42620.4756018519</c:v>
                </c:pt>
                <c:pt idx="212">
                  <c:v>42620.4756134259</c:v>
                </c:pt>
                <c:pt idx="213">
                  <c:v>42620.475625</c:v>
                </c:pt>
                <c:pt idx="214">
                  <c:v>42620.4756365741</c:v>
                </c:pt>
                <c:pt idx="215">
                  <c:v>42620.4756481481</c:v>
                </c:pt>
                <c:pt idx="216">
                  <c:v>42620.4756597222</c:v>
                </c:pt>
                <c:pt idx="217">
                  <c:v>42620.4756712963</c:v>
                </c:pt>
                <c:pt idx="218">
                  <c:v>42620.4756828704</c:v>
                </c:pt>
                <c:pt idx="219">
                  <c:v>42620.4756944444</c:v>
                </c:pt>
                <c:pt idx="220">
                  <c:v>42620.4757060185</c:v>
                </c:pt>
                <c:pt idx="221">
                  <c:v>42620.4757175926</c:v>
                </c:pt>
                <c:pt idx="222">
                  <c:v>42620.4757291667</c:v>
                </c:pt>
                <c:pt idx="223">
                  <c:v>42620.4757407407</c:v>
                </c:pt>
                <c:pt idx="224">
                  <c:v>42620.4757523148</c:v>
                </c:pt>
                <c:pt idx="225">
                  <c:v>42620.4757638889</c:v>
                </c:pt>
                <c:pt idx="226">
                  <c:v>42620.475775463</c:v>
                </c:pt>
                <c:pt idx="227">
                  <c:v>42620.475787037</c:v>
                </c:pt>
                <c:pt idx="228">
                  <c:v>42620.4768402778</c:v>
                </c:pt>
                <c:pt idx="229">
                  <c:v>42620.4768518519</c:v>
                </c:pt>
                <c:pt idx="230">
                  <c:v>42620.4768634259</c:v>
                </c:pt>
                <c:pt idx="231">
                  <c:v>42620.476875</c:v>
                </c:pt>
                <c:pt idx="232">
                  <c:v>42620.4768865741</c:v>
                </c:pt>
                <c:pt idx="233">
                  <c:v>42620.4768981481</c:v>
                </c:pt>
                <c:pt idx="234">
                  <c:v>42620.4769097222</c:v>
                </c:pt>
                <c:pt idx="235">
                  <c:v>42620.4769212963</c:v>
                </c:pt>
                <c:pt idx="236">
                  <c:v>42620.4769328704</c:v>
                </c:pt>
                <c:pt idx="237">
                  <c:v>42620.4769444444</c:v>
                </c:pt>
                <c:pt idx="238">
                  <c:v>42620.4769560185</c:v>
                </c:pt>
                <c:pt idx="239">
                  <c:v>42620.4769675926</c:v>
                </c:pt>
                <c:pt idx="240">
                  <c:v>42620.4769791667</c:v>
                </c:pt>
                <c:pt idx="241">
                  <c:v>42620.4769907407</c:v>
                </c:pt>
                <c:pt idx="242">
                  <c:v>42620.4770023148</c:v>
                </c:pt>
                <c:pt idx="243">
                  <c:v>42620.4770138889</c:v>
                </c:pt>
                <c:pt idx="244">
                  <c:v>42620.477025463</c:v>
                </c:pt>
                <c:pt idx="245">
                  <c:v>42620.477037037</c:v>
                </c:pt>
                <c:pt idx="246">
                  <c:v>42620.4770486111</c:v>
                </c:pt>
                <c:pt idx="247">
                  <c:v>42620.4780092593</c:v>
                </c:pt>
                <c:pt idx="248">
                  <c:v>42620.4780208333</c:v>
                </c:pt>
                <c:pt idx="249">
                  <c:v>42620.4780324074</c:v>
                </c:pt>
                <c:pt idx="250">
                  <c:v>42620.4780439815</c:v>
                </c:pt>
                <c:pt idx="251">
                  <c:v>42620.4780555556</c:v>
                </c:pt>
                <c:pt idx="252">
                  <c:v>42620.4780671296</c:v>
                </c:pt>
                <c:pt idx="253">
                  <c:v>42620.4780787037</c:v>
                </c:pt>
                <c:pt idx="254">
                  <c:v>42620.4780902778</c:v>
                </c:pt>
                <c:pt idx="255">
                  <c:v>42620.4781018519</c:v>
                </c:pt>
                <c:pt idx="256">
                  <c:v>42620.4781134259</c:v>
                </c:pt>
                <c:pt idx="257">
                  <c:v>42620.478125</c:v>
                </c:pt>
                <c:pt idx="258">
                  <c:v>42620.4781365741</c:v>
                </c:pt>
                <c:pt idx="259">
                  <c:v>42620.4781481481</c:v>
                </c:pt>
                <c:pt idx="260">
                  <c:v>42620.4781597222</c:v>
                </c:pt>
                <c:pt idx="261">
                  <c:v>42620.4781712963</c:v>
                </c:pt>
                <c:pt idx="262">
                  <c:v>42620.4781828704</c:v>
                </c:pt>
                <c:pt idx="263">
                  <c:v>42620.4781944444</c:v>
                </c:pt>
                <c:pt idx="264">
                  <c:v>42620.4782060185</c:v>
                </c:pt>
                <c:pt idx="265">
                  <c:v>42620.4782175926</c:v>
                </c:pt>
                <c:pt idx="266">
                  <c:v>42620.479224537</c:v>
                </c:pt>
                <c:pt idx="267">
                  <c:v>42620.4792361111</c:v>
                </c:pt>
                <c:pt idx="268">
                  <c:v>42620.4792476852</c:v>
                </c:pt>
                <c:pt idx="269">
                  <c:v>42620.4792592593</c:v>
                </c:pt>
                <c:pt idx="270">
                  <c:v>42620.4792708333</c:v>
                </c:pt>
                <c:pt idx="271">
                  <c:v>42620.4792824074</c:v>
                </c:pt>
                <c:pt idx="272">
                  <c:v>42620.4792939815</c:v>
                </c:pt>
                <c:pt idx="273">
                  <c:v>42620.4793055556</c:v>
                </c:pt>
                <c:pt idx="274">
                  <c:v>42620.4793171296</c:v>
                </c:pt>
                <c:pt idx="275">
                  <c:v>42620.4793287037</c:v>
                </c:pt>
                <c:pt idx="276">
                  <c:v>42620.4793402778</c:v>
                </c:pt>
                <c:pt idx="277">
                  <c:v>42620.4793518518</c:v>
                </c:pt>
                <c:pt idx="278">
                  <c:v>42620.4793634259</c:v>
                </c:pt>
                <c:pt idx="279">
                  <c:v>42620.479375</c:v>
                </c:pt>
                <c:pt idx="280">
                  <c:v>42620.4793865741</c:v>
                </c:pt>
                <c:pt idx="281">
                  <c:v>42620.4793981481</c:v>
                </c:pt>
                <c:pt idx="282">
                  <c:v>42620.4794097222</c:v>
                </c:pt>
                <c:pt idx="283">
                  <c:v>42620.4794212963</c:v>
                </c:pt>
                <c:pt idx="284">
                  <c:v>42620.4794328704</c:v>
                </c:pt>
                <c:pt idx="285">
                  <c:v>42620.4805324074</c:v>
                </c:pt>
                <c:pt idx="286">
                  <c:v>42620.4805439815</c:v>
                </c:pt>
                <c:pt idx="287">
                  <c:v>42620.4805555556</c:v>
                </c:pt>
                <c:pt idx="288">
                  <c:v>42620.4805671296</c:v>
                </c:pt>
                <c:pt idx="289">
                  <c:v>42620.4805787037</c:v>
                </c:pt>
                <c:pt idx="290">
                  <c:v>42620.4805902778</c:v>
                </c:pt>
                <c:pt idx="291">
                  <c:v>42620.4806018519</c:v>
                </c:pt>
                <c:pt idx="292">
                  <c:v>42620.4806134259</c:v>
                </c:pt>
                <c:pt idx="293">
                  <c:v>42620.480625</c:v>
                </c:pt>
                <c:pt idx="294">
                  <c:v>42620.4806365741</c:v>
                </c:pt>
                <c:pt idx="295">
                  <c:v>42620.4806481482</c:v>
                </c:pt>
                <c:pt idx="296">
                  <c:v>42620.4806597222</c:v>
                </c:pt>
                <c:pt idx="297">
                  <c:v>42620.4806712963</c:v>
                </c:pt>
                <c:pt idx="298">
                  <c:v>42620.4806828704</c:v>
                </c:pt>
                <c:pt idx="299">
                  <c:v>42620.4806944444</c:v>
                </c:pt>
                <c:pt idx="300">
                  <c:v>42620.4807060185</c:v>
                </c:pt>
                <c:pt idx="301">
                  <c:v>42620.4807175926</c:v>
                </c:pt>
                <c:pt idx="302">
                  <c:v>42620.4807291667</c:v>
                </c:pt>
                <c:pt idx="303">
                  <c:v>42620.4807407407</c:v>
                </c:pt>
                <c:pt idx="304">
                  <c:v>42620.4818518519</c:v>
                </c:pt>
                <c:pt idx="305">
                  <c:v>42620.4818634259</c:v>
                </c:pt>
                <c:pt idx="306">
                  <c:v>42620.481875</c:v>
                </c:pt>
                <c:pt idx="307">
                  <c:v>42620.4818865741</c:v>
                </c:pt>
                <c:pt idx="308">
                  <c:v>42620.4818981482</c:v>
                </c:pt>
                <c:pt idx="309">
                  <c:v>42620.4819097222</c:v>
                </c:pt>
                <c:pt idx="310">
                  <c:v>42620.4819212963</c:v>
                </c:pt>
                <c:pt idx="311">
                  <c:v>42620.4819328704</c:v>
                </c:pt>
                <c:pt idx="312">
                  <c:v>42620.4819444444</c:v>
                </c:pt>
                <c:pt idx="313">
                  <c:v>42620.4819560185</c:v>
                </c:pt>
                <c:pt idx="314">
                  <c:v>42620.4819675926</c:v>
                </c:pt>
                <c:pt idx="315">
                  <c:v>42620.4819791667</c:v>
                </c:pt>
                <c:pt idx="316">
                  <c:v>42620.4819907407</c:v>
                </c:pt>
                <c:pt idx="317">
                  <c:v>42620.4820023148</c:v>
                </c:pt>
                <c:pt idx="318">
                  <c:v>42620.4820138889</c:v>
                </c:pt>
                <c:pt idx="319">
                  <c:v>42620.482025463</c:v>
                </c:pt>
                <c:pt idx="320">
                  <c:v>42620.482037037</c:v>
                </c:pt>
                <c:pt idx="321">
                  <c:v>42620.4820486111</c:v>
                </c:pt>
                <c:pt idx="322">
                  <c:v>42620.4820601852</c:v>
                </c:pt>
                <c:pt idx="323">
                  <c:v>42620.4831018519</c:v>
                </c:pt>
                <c:pt idx="324">
                  <c:v>42620.4831134259</c:v>
                </c:pt>
                <c:pt idx="325">
                  <c:v>42620.483125</c:v>
                </c:pt>
                <c:pt idx="326">
                  <c:v>42620.4831365741</c:v>
                </c:pt>
                <c:pt idx="327">
                  <c:v>42620.4831481481</c:v>
                </c:pt>
                <c:pt idx="328">
                  <c:v>42620.4831597222</c:v>
                </c:pt>
                <c:pt idx="329">
                  <c:v>42620.4831712963</c:v>
                </c:pt>
                <c:pt idx="330">
                  <c:v>42620.4831828704</c:v>
                </c:pt>
                <c:pt idx="331">
                  <c:v>42620.4831944444</c:v>
                </c:pt>
                <c:pt idx="332">
                  <c:v>42620.4832060185</c:v>
                </c:pt>
                <c:pt idx="333">
                  <c:v>42620.4832175926</c:v>
                </c:pt>
                <c:pt idx="334">
                  <c:v>42620.4832291667</c:v>
                </c:pt>
                <c:pt idx="335">
                  <c:v>42620.4832407407</c:v>
                </c:pt>
                <c:pt idx="336">
                  <c:v>42620.4832523148</c:v>
                </c:pt>
                <c:pt idx="337">
                  <c:v>42620.4832638889</c:v>
                </c:pt>
                <c:pt idx="338">
                  <c:v>42620.483275463</c:v>
                </c:pt>
                <c:pt idx="339">
                  <c:v>42620.483287037</c:v>
                </c:pt>
                <c:pt idx="340">
                  <c:v>42620.4832986111</c:v>
                </c:pt>
                <c:pt idx="341">
                  <c:v>42620.4833101852</c:v>
                </c:pt>
                <c:pt idx="342">
                  <c:v>42620.4842939815</c:v>
                </c:pt>
                <c:pt idx="343">
                  <c:v>42620.4843055556</c:v>
                </c:pt>
                <c:pt idx="344">
                  <c:v>42620.4843171296</c:v>
                </c:pt>
                <c:pt idx="345">
                  <c:v>42620.4843287037</c:v>
                </c:pt>
                <c:pt idx="346">
                  <c:v>42620.4843402778</c:v>
                </c:pt>
                <c:pt idx="347">
                  <c:v>42620.4843518519</c:v>
                </c:pt>
                <c:pt idx="348">
                  <c:v>42620.4843634259</c:v>
                </c:pt>
                <c:pt idx="349">
                  <c:v>42620.484375</c:v>
                </c:pt>
                <c:pt idx="350">
                  <c:v>42620.4843865741</c:v>
                </c:pt>
                <c:pt idx="351">
                  <c:v>42620.4843981481</c:v>
                </c:pt>
                <c:pt idx="352">
                  <c:v>42620.4844097222</c:v>
                </c:pt>
                <c:pt idx="353">
                  <c:v>42620.4844212963</c:v>
                </c:pt>
                <c:pt idx="354">
                  <c:v>42620.4844328704</c:v>
                </c:pt>
                <c:pt idx="355">
                  <c:v>42620.4844444444</c:v>
                </c:pt>
                <c:pt idx="356">
                  <c:v>42620.4844560185</c:v>
                </c:pt>
                <c:pt idx="357">
                  <c:v>42620.4844675926</c:v>
                </c:pt>
                <c:pt idx="358">
                  <c:v>42620.4844791667</c:v>
                </c:pt>
                <c:pt idx="359">
                  <c:v>42620.4844907407</c:v>
                </c:pt>
                <c:pt idx="360">
                  <c:v>42620.4845023148</c:v>
                </c:pt>
                <c:pt idx="361">
                  <c:v>42620.485462963</c:v>
                </c:pt>
                <c:pt idx="362">
                  <c:v>42620.485474537</c:v>
                </c:pt>
                <c:pt idx="363">
                  <c:v>42620.4854861111</c:v>
                </c:pt>
                <c:pt idx="364">
                  <c:v>42620.4854976852</c:v>
                </c:pt>
                <c:pt idx="365">
                  <c:v>42620.4855092593</c:v>
                </c:pt>
                <c:pt idx="366">
                  <c:v>42620.4855208333</c:v>
                </c:pt>
                <c:pt idx="367">
                  <c:v>42620.4855324074</c:v>
                </c:pt>
                <c:pt idx="368">
                  <c:v>42620.4855439815</c:v>
                </c:pt>
                <c:pt idx="369">
                  <c:v>42620.4855555556</c:v>
                </c:pt>
                <c:pt idx="370">
                  <c:v>42620.4855671296</c:v>
                </c:pt>
                <c:pt idx="371">
                  <c:v>42620.4855787037</c:v>
                </c:pt>
                <c:pt idx="372">
                  <c:v>42620.4855902778</c:v>
                </c:pt>
                <c:pt idx="373">
                  <c:v>42620.4856018519</c:v>
                </c:pt>
                <c:pt idx="374">
                  <c:v>42620.4856134259</c:v>
                </c:pt>
                <c:pt idx="375">
                  <c:v>42620.485625</c:v>
                </c:pt>
                <c:pt idx="376">
                  <c:v>42620.4856365741</c:v>
                </c:pt>
                <c:pt idx="377">
                  <c:v>42620.4856481481</c:v>
                </c:pt>
                <c:pt idx="378">
                  <c:v>42620.4856597222</c:v>
                </c:pt>
                <c:pt idx="379">
                  <c:v>42620.4856712963</c:v>
                </c:pt>
              </c:numCache>
            </c:numRef>
          </c:cat>
          <c:val>
            <c:numRef>
              <c:f>Controllers!$P$45:$P$424</c:f>
              <c:numCache>
                <c:formatCode>General</c:formatCode>
                <c:ptCount val="380"/>
                <c:pt idx="0">
                  <c:v>3.2</c:v>
                </c:pt>
                <c:pt idx="1">
                  <c:v>225.1</c:v>
                </c:pt>
                <c:pt idx="2">
                  <c:v>133.7</c:v>
                </c:pt>
                <c:pt idx="3">
                  <c:v>2</c:v>
                </c:pt>
                <c:pt idx="4">
                  <c:v>32</c:v>
                </c:pt>
                <c:pt idx="5">
                  <c:v>113.9</c:v>
                </c:pt>
                <c:pt idx="6">
                  <c:v>71.9</c:v>
                </c:pt>
                <c:pt idx="7">
                  <c:v>30.2</c:v>
                </c:pt>
                <c:pt idx="8">
                  <c:v>164.1</c:v>
                </c:pt>
                <c:pt idx="9">
                  <c:v>295.4</c:v>
                </c:pt>
                <c:pt idx="10">
                  <c:v>53.9</c:v>
                </c:pt>
                <c:pt idx="11">
                  <c:v>205.6</c:v>
                </c:pt>
                <c:pt idx="12">
                  <c:v>101.4</c:v>
                </c:pt>
                <c:pt idx="13">
                  <c:v>1.2</c:v>
                </c:pt>
                <c:pt idx="14">
                  <c:v>67.4</c:v>
                </c:pt>
                <c:pt idx="15">
                  <c:v>24.7</c:v>
                </c:pt>
                <c:pt idx="16">
                  <c:v>46.1</c:v>
                </c:pt>
                <c:pt idx="17">
                  <c:v>5.7</c:v>
                </c:pt>
                <c:pt idx="18">
                  <c:v>18.1</c:v>
                </c:pt>
                <c:pt idx="19">
                  <c:v>3.9</c:v>
                </c:pt>
                <c:pt idx="20">
                  <c:v>1</c:v>
                </c:pt>
                <c:pt idx="21">
                  <c:v>139.1</c:v>
                </c:pt>
                <c:pt idx="22">
                  <c:v>82.3</c:v>
                </c:pt>
                <c:pt idx="23">
                  <c:v>65.1</c:v>
                </c:pt>
                <c:pt idx="24">
                  <c:v>76.4</c:v>
                </c:pt>
                <c:pt idx="25">
                  <c:v>7</c:v>
                </c:pt>
                <c:pt idx="26">
                  <c:v>14.6</c:v>
                </c:pt>
                <c:pt idx="27">
                  <c:v>0.9</c:v>
                </c:pt>
                <c:pt idx="28">
                  <c:v>19.8</c:v>
                </c:pt>
                <c:pt idx="29">
                  <c:v>9.7</c:v>
                </c:pt>
                <c:pt idx="30">
                  <c:v>8</c:v>
                </c:pt>
                <c:pt idx="31">
                  <c:v>12.7</c:v>
                </c:pt>
                <c:pt idx="32">
                  <c:v>0</c:v>
                </c:pt>
                <c:pt idx="33">
                  <c:v>8</c:v>
                </c:pt>
                <c:pt idx="34">
                  <c:v>7.5</c:v>
                </c:pt>
                <c:pt idx="35">
                  <c:v>15</c:v>
                </c:pt>
                <c:pt idx="36">
                  <c:v>0</c:v>
                </c:pt>
                <c:pt idx="37">
                  <c:v>17.7</c:v>
                </c:pt>
                <c:pt idx="38">
                  <c:v>9.2</c:v>
                </c:pt>
                <c:pt idx="39">
                  <c:v>8.4</c:v>
                </c:pt>
                <c:pt idx="40">
                  <c:v>18.8</c:v>
                </c:pt>
                <c:pt idx="41">
                  <c:v>0</c:v>
                </c:pt>
                <c:pt idx="42">
                  <c:v>2</c:v>
                </c:pt>
                <c:pt idx="43">
                  <c:v>41.2</c:v>
                </c:pt>
                <c:pt idx="44">
                  <c:v>0</c:v>
                </c:pt>
                <c:pt idx="45">
                  <c:v>60</c:v>
                </c:pt>
                <c:pt idx="46">
                  <c:v>51</c:v>
                </c:pt>
                <c:pt idx="47">
                  <c:v>78.9</c:v>
                </c:pt>
                <c:pt idx="48">
                  <c:v>4.1</c:v>
                </c:pt>
                <c:pt idx="49">
                  <c:v>14.9</c:v>
                </c:pt>
                <c:pt idx="50">
                  <c:v>8</c:v>
                </c:pt>
                <c:pt idx="51">
                  <c:v>18</c:v>
                </c:pt>
                <c:pt idx="52">
                  <c:v>20.2</c:v>
                </c:pt>
                <c:pt idx="53">
                  <c:v>16.6</c:v>
                </c:pt>
                <c:pt idx="54">
                  <c:v>1.9</c:v>
                </c:pt>
                <c:pt idx="55">
                  <c:v>17.7</c:v>
                </c:pt>
                <c:pt idx="56">
                  <c:v>24</c:v>
                </c:pt>
                <c:pt idx="57">
                  <c:v>3.8</c:v>
                </c:pt>
                <c:pt idx="58">
                  <c:v>23.4</c:v>
                </c:pt>
                <c:pt idx="59">
                  <c:v>28.3</c:v>
                </c:pt>
                <c:pt idx="60">
                  <c:v>75.5</c:v>
                </c:pt>
                <c:pt idx="61">
                  <c:v>5</c:v>
                </c:pt>
                <c:pt idx="62">
                  <c:v>29.8</c:v>
                </c:pt>
                <c:pt idx="63">
                  <c:v>3.9</c:v>
                </c:pt>
                <c:pt idx="64">
                  <c:v>12.4</c:v>
                </c:pt>
                <c:pt idx="65">
                  <c:v>7.8</c:v>
                </c:pt>
                <c:pt idx="66">
                  <c:v>7.3</c:v>
                </c:pt>
                <c:pt idx="67">
                  <c:v>20.1</c:v>
                </c:pt>
                <c:pt idx="68">
                  <c:v>2.2</c:v>
                </c:pt>
                <c:pt idx="69">
                  <c:v>25</c:v>
                </c:pt>
                <c:pt idx="70">
                  <c:v>0</c:v>
                </c:pt>
                <c:pt idx="71">
                  <c:v>15.5</c:v>
                </c:pt>
                <c:pt idx="72">
                  <c:v>0</c:v>
                </c:pt>
                <c:pt idx="73">
                  <c:v>30.9</c:v>
                </c:pt>
                <c:pt idx="74">
                  <c:v>17.6</c:v>
                </c:pt>
                <c:pt idx="75">
                  <c:v>56.7</c:v>
                </c:pt>
                <c:pt idx="76">
                  <c:v>6.4</c:v>
                </c:pt>
                <c:pt idx="77">
                  <c:v>0</c:v>
                </c:pt>
                <c:pt idx="78">
                  <c:v>2.2</c:v>
                </c:pt>
                <c:pt idx="79">
                  <c:v>1</c:v>
                </c:pt>
                <c:pt idx="80">
                  <c:v>4.7</c:v>
                </c:pt>
                <c:pt idx="81">
                  <c:v>40.2</c:v>
                </c:pt>
                <c:pt idx="82">
                  <c:v>1</c:v>
                </c:pt>
                <c:pt idx="83">
                  <c:v>15.2</c:v>
                </c:pt>
                <c:pt idx="84">
                  <c:v>38.4</c:v>
                </c:pt>
                <c:pt idx="85">
                  <c:v>13.5</c:v>
                </c:pt>
                <c:pt idx="86">
                  <c:v>8.1</c:v>
                </c:pt>
                <c:pt idx="87">
                  <c:v>7.4</c:v>
                </c:pt>
                <c:pt idx="88">
                  <c:v>8.9</c:v>
                </c:pt>
                <c:pt idx="89">
                  <c:v>11.9</c:v>
                </c:pt>
                <c:pt idx="90">
                  <c:v>13.1</c:v>
                </c:pt>
                <c:pt idx="91">
                  <c:v>11.3</c:v>
                </c:pt>
                <c:pt idx="92">
                  <c:v>8.9</c:v>
                </c:pt>
                <c:pt idx="93">
                  <c:v>8</c:v>
                </c:pt>
                <c:pt idx="94">
                  <c:v>8.6</c:v>
                </c:pt>
                <c:pt idx="95">
                  <c:v>4.1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27.3</c:v>
                </c:pt>
                <c:pt idx="101">
                  <c:v>0</c:v>
                </c:pt>
                <c:pt idx="102">
                  <c:v>15.6</c:v>
                </c:pt>
                <c:pt idx="103">
                  <c:v>8.9</c:v>
                </c:pt>
                <c:pt idx="104">
                  <c:v>8.4</c:v>
                </c:pt>
                <c:pt idx="105">
                  <c:v>7.1</c:v>
                </c:pt>
                <c:pt idx="106">
                  <c:v>10</c:v>
                </c:pt>
                <c:pt idx="107">
                  <c:v>8</c:v>
                </c:pt>
                <c:pt idx="108">
                  <c:v>7</c:v>
                </c:pt>
                <c:pt idx="109">
                  <c:v>8.5</c:v>
                </c:pt>
                <c:pt idx="110">
                  <c:v>8.2</c:v>
                </c:pt>
                <c:pt idx="111">
                  <c:v>6.2</c:v>
                </c:pt>
                <c:pt idx="112">
                  <c:v>12</c:v>
                </c:pt>
                <c:pt idx="113">
                  <c:v>16.3</c:v>
                </c:pt>
                <c:pt idx="114">
                  <c:v>10.3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33.3</c:v>
                </c:pt>
                <c:pt idx="120">
                  <c:v>2.1</c:v>
                </c:pt>
                <c:pt idx="121">
                  <c:v>15</c:v>
                </c:pt>
                <c:pt idx="122">
                  <c:v>0</c:v>
                </c:pt>
                <c:pt idx="123">
                  <c:v>9.8</c:v>
                </c:pt>
                <c:pt idx="124">
                  <c:v>28.2</c:v>
                </c:pt>
                <c:pt idx="125">
                  <c:v>22.7</c:v>
                </c:pt>
                <c:pt idx="126">
                  <c:v>15.9</c:v>
                </c:pt>
                <c:pt idx="127">
                  <c:v>0</c:v>
                </c:pt>
                <c:pt idx="128">
                  <c:v>17.8</c:v>
                </c:pt>
                <c:pt idx="129">
                  <c:v>8.5</c:v>
                </c:pt>
                <c:pt idx="130">
                  <c:v>20.2</c:v>
                </c:pt>
                <c:pt idx="131">
                  <c:v>8.5</c:v>
                </c:pt>
                <c:pt idx="132">
                  <c:v>9</c:v>
                </c:pt>
                <c:pt idx="133">
                  <c:v>6.1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4.1</c:v>
                </c:pt>
                <c:pt idx="138">
                  <c:v>24</c:v>
                </c:pt>
                <c:pt idx="139">
                  <c:v>0</c:v>
                </c:pt>
                <c:pt idx="140">
                  <c:v>17</c:v>
                </c:pt>
                <c:pt idx="141">
                  <c:v>7.4</c:v>
                </c:pt>
                <c:pt idx="142">
                  <c:v>8.3</c:v>
                </c:pt>
                <c:pt idx="143">
                  <c:v>7.5</c:v>
                </c:pt>
                <c:pt idx="144">
                  <c:v>8.2</c:v>
                </c:pt>
                <c:pt idx="145">
                  <c:v>8.1</c:v>
                </c:pt>
                <c:pt idx="146">
                  <c:v>8.3</c:v>
                </c:pt>
                <c:pt idx="147">
                  <c:v>9</c:v>
                </c:pt>
                <c:pt idx="148">
                  <c:v>9.5</c:v>
                </c:pt>
                <c:pt idx="149">
                  <c:v>48.2</c:v>
                </c:pt>
                <c:pt idx="150">
                  <c:v>8.3</c:v>
                </c:pt>
                <c:pt idx="151">
                  <c:v>9.7</c:v>
                </c:pt>
                <c:pt idx="152">
                  <c:v>3.9</c:v>
                </c:pt>
                <c:pt idx="153">
                  <c:v>1.9</c:v>
                </c:pt>
                <c:pt idx="154">
                  <c:v>1.1</c:v>
                </c:pt>
                <c:pt idx="155">
                  <c:v>0</c:v>
                </c:pt>
                <c:pt idx="156">
                  <c:v>45.7</c:v>
                </c:pt>
                <c:pt idx="157">
                  <c:v>23.7</c:v>
                </c:pt>
                <c:pt idx="158">
                  <c:v>11.2</c:v>
                </c:pt>
                <c:pt idx="159">
                  <c:v>15.8</c:v>
                </c:pt>
                <c:pt idx="160">
                  <c:v>0</c:v>
                </c:pt>
                <c:pt idx="161">
                  <c:v>16.5</c:v>
                </c:pt>
                <c:pt idx="162">
                  <c:v>2</c:v>
                </c:pt>
                <c:pt idx="163">
                  <c:v>15.4</c:v>
                </c:pt>
                <c:pt idx="164">
                  <c:v>7.3</c:v>
                </c:pt>
                <c:pt idx="165">
                  <c:v>7.5</c:v>
                </c:pt>
                <c:pt idx="166">
                  <c:v>15.8</c:v>
                </c:pt>
                <c:pt idx="167">
                  <c:v>3</c:v>
                </c:pt>
                <c:pt idx="168">
                  <c:v>16.9</c:v>
                </c:pt>
                <c:pt idx="169">
                  <c:v>1</c:v>
                </c:pt>
                <c:pt idx="170">
                  <c:v>15.3</c:v>
                </c:pt>
                <c:pt idx="171">
                  <c:v>1.3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3.4</c:v>
                </c:pt>
                <c:pt idx="176">
                  <c:v>27.1</c:v>
                </c:pt>
                <c:pt idx="177">
                  <c:v>0</c:v>
                </c:pt>
                <c:pt idx="178">
                  <c:v>15.9</c:v>
                </c:pt>
                <c:pt idx="179">
                  <c:v>7.5</c:v>
                </c:pt>
                <c:pt idx="180">
                  <c:v>8.5</c:v>
                </c:pt>
                <c:pt idx="181">
                  <c:v>15.8</c:v>
                </c:pt>
                <c:pt idx="182">
                  <c:v>0</c:v>
                </c:pt>
                <c:pt idx="183">
                  <c:v>16.2</c:v>
                </c:pt>
                <c:pt idx="184">
                  <c:v>7.2</c:v>
                </c:pt>
                <c:pt idx="185">
                  <c:v>8.9</c:v>
                </c:pt>
                <c:pt idx="186">
                  <c:v>5</c:v>
                </c:pt>
                <c:pt idx="187">
                  <c:v>59.5</c:v>
                </c:pt>
                <c:pt idx="188">
                  <c:v>1</c:v>
                </c:pt>
                <c:pt idx="189">
                  <c:v>15.8</c:v>
                </c:pt>
                <c:pt idx="190">
                  <c:v>8.2</c:v>
                </c:pt>
                <c:pt idx="191">
                  <c:v>4.1</c:v>
                </c:pt>
                <c:pt idx="192">
                  <c:v>1</c:v>
                </c:pt>
                <c:pt idx="193">
                  <c:v>0</c:v>
                </c:pt>
                <c:pt idx="194">
                  <c:v>1.9</c:v>
                </c:pt>
                <c:pt idx="195">
                  <c:v>38.4</c:v>
                </c:pt>
                <c:pt idx="196">
                  <c:v>0</c:v>
                </c:pt>
                <c:pt idx="197">
                  <c:v>15.3</c:v>
                </c:pt>
                <c:pt idx="198">
                  <c:v>8</c:v>
                </c:pt>
                <c:pt idx="199">
                  <c:v>9.6</c:v>
                </c:pt>
                <c:pt idx="200">
                  <c:v>8</c:v>
                </c:pt>
                <c:pt idx="201">
                  <c:v>6.5</c:v>
                </c:pt>
                <c:pt idx="202">
                  <c:v>10.2</c:v>
                </c:pt>
                <c:pt idx="203">
                  <c:v>7.8</c:v>
                </c:pt>
                <c:pt idx="204">
                  <c:v>8.1</c:v>
                </c:pt>
                <c:pt idx="205">
                  <c:v>8.4</c:v>
                </c:pt>
                <c:pt idx="206">
                  <c:v>15.7</c:v>
                </c:pt>
                <c:pt idx="207">
                  <c:v>0</c:v>
                </c:pt>
                <c:pt idx="208">
                  <c:v>14.4</c:v>
                </c:pt>
                <c:pt idx="209">
                  <c:v>3.4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3</c:v>
                </c:pt>
                <c:pt idx="214">
                  <c:v>41.7</c:v>
                </c:pt>
                <c:pt idx="215">
                  <c:v>0</c:v>
                </c:pt>
                <c:pt idx="216">
                  <c:v>23</c:v>
                </c:pt>
                <c:pt idx="217">
                  <c:v>40.8</c:v>
                </c:pt>
                <c:pt idx="218">
                  <c:v>21.5</c:v>
                </c:pt>
                <c:pt idx="219">
                  <c:v>4</c:v>
                </c:pt>
                <c:pt idx="220">
                  <c:v>29.1</c:v>
                </c:pt>
                <c:pt idx="221">
                  <c:v>0</c:v>
                </c:pt>
                <c:pt idx="222">
                  <c:v>16.9</c:v>
                </c:pt>
                <c:pt idx="223">
                  <c:v>9.6</c:v>
                </c:pt>
                <c:pt idx="224">
                  <c:v>7.9</c:v>
                </c:pt>
                <c:pt idx="225">
                  <c:v>8.8</c:v>
                </c:pt>
                <c:pt idx="226">
                  <c:v>8.2</c:v>
                </c:pt>
                <c:pt idx="227">
                  <c:v>16.1</c:v>
                </c:pt>
                <c:pt idx="228">
                  <c:v>6.2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28.3</c:v>
                </c:pt>
                <c:pt idx="234">
                  <c:v>9.2</c:v>
                </c:pt>
                <c:pt idx="235">
                  <c:v>0</c:v>
                </c:pt>
                <c:pt idx="236">
                  <c:v>15.6</c:v>
                </c:pt>
                <c:pt idx="237">
                  <c:v>0</c:v>
                </c:pt>
                <c:pt idx="238">
                  <c:v>15.6</c:v>
                </c:pt>
                <c:pt idx="239">
                  <c:v>0</c:v>
                </c:pt>
                <c:pt idx="240">
                  <c:v>18.1</c:v>
                </c:pt>
                <c:pt idx="241">
                  <c:v>0</c:v>
                </c:pt>
                <c:pt idx="242">
                  <c:v>21</c:v>
                </c:pt>
                <c:pt idx="243">
                  <c:v>0</c:v>
                </c:pt>
                <c:pt idx="244">
                  <c:v>15.2</c:v>
                </c:pt>
                <c:pt idx="245">
                  <c:v>0</c:v>
                </c:pt>
                <c:pt idx="246">
                  <c:v>15.6</c:v>
                </c:pt>
                <c:pt idx="247">
                  <c:v>11.5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4.9</c:v>
                </c:pt>
                <c:pt idx="252">
                  <c:v>26</c:v>
                </c:pt>
                <c:pt idx="253">
                  <c:v>0</c:v>
                </c:pt>
                <c:pt idx="254">
                  <c:v>12</c:v>
                </c:pt>
                <c:pt idx="255">
                  <c:v>38.9</c:v>
                </c:pt>
                <c:pt idx="256">
                  <c:v>14.6</c:v>
                </c:pt>
                <c:pt idx="257">
                  <c:v>1.1</c:v>
                </c:pt>
                <c:pt idx="258">
                  <c:v>16.4</c:v>
                </c:pt>
                <c:pt idx="259">
                  <c:v>0</c:v>
                </c:pt>
                <c:pt idx="260">
                  <c:v>16.6</c:v>
                </c:pt>
                <c:pt idx="261">
                  <c:v>1.9</c:v>
                </c:pt>
                <c:pt idx="262">
                  <c:v>16.4</c:v>
                </c:pt>
                <c:pt idx="263">
                  <c:v>8.8</c:v>
                </c:pt>
                <c:pt idx="264">
                  <c:v>472.6</c:v>
                </c:pt>
                <c:pt idx="265">
                  <c:v>534.6</c:v>
                </c:pt>
                <c:pt idx="266">
                  <c:v>7.3</c:v>
                </c:pt>
                <c:pt idx="267">
                  <c:v>1</c:v>
                </c:pt>
                <c:pt idx="268">
                  <c:v>0</c:v>
                </c:pt>
                <c:pt idx="269">
                  <c:v>2</c:v>
                </c:pt>
                <c:pt idx="270">
                  <c:v>0</c:v>
                </c:pt>
                <c:pt idx="271">
                  <c:v>27.5</c:v>
                </c:pt>
                <c:pt idx="272">
                  <c:v>9.1</c:v>
                </c:pt>
                <c:pt idx="273">
                  <c:v>8</c:v>
                </c:pt>
                <c:pt idx="274">
                  <c:v>8</c:v>
                </c:pt>
                <c:pt idx="275">
                  <c:v>7.8</c:v>
                </c:pt>
                <c:pt idx="276">
                  <c:v>8</c:v>
                </c:pt>
                <c:pt idx="277">
                  <c:v>8.1</c:v>
                </c:pt>
                <c:pt idx="278">
                  <c:v>8</c:v>
                </c:pt>
                <c:pt idx="279">
                  <c:v>8</c:v>
                </c:pt>
                <c:pt idx="280">
                  <c:v>8.1</c:v>
                </c:pt>
                <c:pt idx="281">
                  <c:v>15.9</c:v>
                </c:pt>
                <c:pt idx="282">
                  <c:v>0</c:v>
                </c:pt>
                <c:pt idx="283">
                  <c:v>17.4</c:v>
                </c:pt>
                <c:pt idx="284">
                  <c:v>0</c:v>
                </c:pt>
                <c:pt idx="285">
                  <c:v>17.7</c:v>
                </c:pt>
                <c:pt idx="286">
                  <c:v>0</c:v>
                </c:pt>
                <c:pt idx="287">
                  <c:v>66.3</c:v>
                </c:pt>
                <c:pt idx="288">
                  <c:v>9.2</c:v>
                </c:pt>
                <c:pt idx="289">
                  <c:v>0</c:v>
                </c:pt>
                <c:pt idx="290">
                  <c:v>35</c:v>
                </c:pt>
                <c:pt idx="291">
                  <c:v>24.8</c:v>
                </c:pt>
                <c:pt idx="292">
                  <c:v>8</c:v>
                </c:pt>
                <c:pt idx="293">
                  <c:v>9</c:v>
                </c:pt>
                <c:pt idx="294">
                  <c:v>8</c:v>
                </c:pt>
                <c:pt idx="295">
                  <c:v>8.2</c:v>
                </c:pt>
                <c:pt idx="296">
                  <c:v>15.7</c:v>
                </c:pt>
                <c:pt idx="297">
                  <c:v>0</c:v>
                </c:pt>
                <c:pt idx="298">
                  <c:v>15.6</c:v>
                </c:pt>
                <c:pt idx="299">
                  <c:v>0</c:v>
                </c:pt>
                <c:pt idx="300">
                  <c:v>16.1</c:v>
                </c:pt>
                <c:pt idx="301">
                  <c:v>0</c:v>
                </c:pt>
                <c:pt idx="302">
                  <c:v>16.4</c:v>
                </c:pt>
                <c:pt idx="303">
                  <c:v>7.9</c:v>
                </c:pt>
                <c:pt idx="304">
                  <c:v>75.6</c:v>
                </c:pt>
                <c:pt idx="305">
                  <c:v>105.3</c:v>
                </c:pt>
                <c:pt idx="306">
                  <c:v>121.3</c:v>
                </c:pt>
                <c:pt idx="307">
                  <c:v>128.7</c:v>
                </c:pt>
                <c:pt idx="308">
                  <c:v>124.7</c:v>
                </c:pt>
                <c:pt idx="309">
                  <c:v>75.7</c:v>
                </c:pt>
                <c:pt idx="310">
                  <c:v>113.5</c:v>
                </c:pt>
                <c:pt idx="311">
                  <c:v>122.4</c:v>
                </c:pt>
                <c:pt idx="312">
                  <c:v>123.4</c:v>
                </c:pt>
                <c:pt idx="313">
                  <c:v>173.3</c:v>
                </c:pt>
                <c:pt idx="314">
                  <c:v>58.5</c:v>
                </c:pt>
                <c:pt idx="315">
                  <c:v>85.2</c:v>
                </c:pt>
                <c:pt idx="316">
                  <c:v>93.2</c:v>
                </c:pt>
                <c:pt idx="317">
                  <c:v>72.2</c:v>
                </c:pt>
                <c:pt idx="318">
                  <c:v>68.1</c:v>
                </c:pt>
                <c:pt idx="319">
                  <c:v>6.2</c:v>
                </c:pt>
                <c:pt idx="320">
                  <c:v>89.7</c:v>
                </c:pt>
                <c:pt idx="321">
                  <c:v>50.2</c:v>
                </c:pt>
                <c:pt idx="322">
                  <c:v>90.3</c:v>
                </c:pt>
                <c:pt idx="323">
                  <c:v>4.6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</c:v>
                </c:pt>
                <c:pt idx="328">
                  <c:v>23.2</c:v>
                </c:pt>
                <c:pt idx="329">
                  <c:v>8.7</c:v>
                </c:pt>
                <c:pt idx="330">
                  <c:v>8.3</c:v>
                </c:pt>
                <c:pt idx="331">
                  <c:v>7.9</c:v>
                </c:pt>
                <c:pt idx="332">
                  <c:v>7.9</c:v>
                </c:pt>
                <c:pt idx="333">
                  <c:v>8.1</c:v>
                </c:pt>
                <c:pt idx="334">
                  <c:v>15.9</c:v>
                </c:pt>
                <c:pt idx="335">
                  <c:v>0</c:v>
                </c:pt>
                <c:pt idx="336">
                  <c:v>16.1</c:v>
                </c:pt>
                <c:pt idx="337">
                  <c:v>0</c:v>
                </c:pt>
                <c:pt idx="338">
                  <c:v>16</c:v>
                </c:pt>
                <c:pt idx="339">
                  <c:v>7.4</c:v>
                </c:pt>
                <c:pt idx="340">
                  <c:v>8.8</c:v>
                </c:pt>
                <c:pt idx="341">
                  <c:v>8</c:v>
                </c:pt>
                <c:pt idx="342">
                  <c:v>4.2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6</c:v>
                </c:pt>
                <c:pt idx="347">
                  <c:v>30.3</c:v>
                </c:pt>
                <c:pt idx="348">
                  <c:v>0</c:v>
                </c:pt>
                <c:pt idx="349">
                  <c:v>18</c:v>
                </c:pt>
                <c:pt idx="350">
                  <c:v>12</c:v>
                </c:pt>
                <c:pt idx="351">
                  <c:v>8</c:v>
                </c:pt>
                <c:pt idx="352">
                  <c:v>6</c:v>
                </c:pt>
                <c:pt idx="353">
                  <c:v>41.9</c:v>
                </c:pt>
                <c:pt idx="354">
                  <c:v>8</c:v>
                </c:pt>
                <c:pt idx="355">
                  <c:v>17</c:v>
                </c:pt>
                <c:pt idx="356">
                  <c:v>8</c:v>
                </c:pt>
                <c:pt idx="357">
                  <c:v>8</c:v>
                </c:pt>
                <c:pt idx="358">
                  <c:v>34.4</c:v>
                </c:pt>
                <c:pt idx="359">
                  <c:v>8.2</c:v>
                </c:pt>
                <c:pt idx="360">
                  <c:v>16</c:v>
                </c:pt>
                <c:pt idx="361">
                  <c:v>9.2</c:v>
                </c:pt>
                <c:pt idx="362">
                  <c:v>0</c:v>
                </c:pt>
                <c:pt idx="363">
                  <c:v>1</c:v>
                </c:pt>
                <c:pt idx="364">
                  <c:v>3.1</c:v>
                </c:pt>
                <c:pt idx="365">
                  <c:v>0</c:v>
                </c:pt>
                <c:pt idx="366">
                  <c:v>16.2</c:v>
                </c:pt>
                <c:pt idx="367">
                  <c:v>52.6</c:v>
                </c:pt>
                <c:pt idx="368">
                  <c:v>8.2</c:v>
                </c:pt>
                <c:pt idx="369">
                  <c:v>7.8</c:v>
                </c:pt>
                <c:pt idx="370">
                  <c:v>16.5</c:v>
                </c:pt>
                <c:pt idx="371">
                  <c:v>0</c:v>
                </c:pt>
                <c:pt idx="372">
                  <c:v>16.3</c:v>
                </c:pt>
                <c:pt idx="373">
                  <c:v>0</c:v>
                </c:pt>
                <c:pt idx="374">
                  <c:v>16.1</c:v>
                </c:pt>
                <c:pt idx="375">
                  <c:v>0</c:v>
                </c:pt>
                <c:pt idx="376">
                  <c:v>18</c:v>
                </c:pt>
                <c:pt idx="377">
                  <c:v>8.6</c:v>
                </c:pt>
                <c:pt idx="378">
                  <c:v>8.4</c:v>
                </c:pt>
                <c:pt idx="379">
                  <c:v>8</c:v>
                </c:pt>
              </c:numCache>
            </c:numRef>
          </c:val>
        </c:ser>
        <c:ser>
          <c:idx val="2"/>
          <c:order val="2"/>
          <c:tx>
            <c:v>Ctrl c18</c:v>
          </c:tx>
          <c:spPr>
            <a:ln w="28575"/>
          </c:spPr>
          <c:cat>
            <c:numRef>
              <c:f>Controllers!$Z$45:$Z$424</c:f>
              <c:numCache>
                <c:formatCode>General</c:formatCode>
                <c:ptCount val="380"/>
                <c:pt idx="0">
                  <c:v>42620.4615972222</c:v>
                </c:pt>
                <c:pt idx="1">
                  <c:v>42620.4616087963</c:v>
                </c:pt>
                <c:pt idx="2">
                  <c:v>42620.4616203704</c:v>
                </c:pt>
                <c:pt idx="3">
                  <c:v>42620.4616319444</c:v>
                </c:pt>
                <c:pt idx="4">
                  <c:v>42620.4616435185</c:v>
                </c:pt>
                <c:pt idx="5">
                  <c:v>42620.4616550926</c:v>
                </c:pt>
                <c:pt idx="6">
                  <c:v>42620.4616666667</c:v>
                </c:pt>
                <c:pt idx="7">
                  <c:v>42620.4616782407</c:v>
                </c:pt>
                <c:pt idx="8">
                  <c:v>42620.4616898148</c:v>
                </c:pt>
                <c:pt idx="9">
                  <c:v>42620.4617013889</c:v>
                </c:pt>
                <c:pt idx="10">
                  <c:v>42620.461712963</c:v>
                </c:pt>
                <c:pt idx="11">
                  <c:v>42620.461724537</c:v>
                </c:pt>
                <c:pt idx="12">
                  <c:v>42620.4617361111</c:v>
                </c:pt>
                <c:pt idx="13">
                  <c:v>42620.4617476852</c:v>
                </c:pt>
                <c:pt idx="14">
                  <c:v>42620.4617592593</c:v>
                </c:pt>
                <c:pt idx="15">
                  <c:v>42620.4617708333</c:v>
                </c:pt>
                <c:pt idx="16">
                  <c:v>42620.4617824074</c:v>
                </c:pt>
                <c:pt idx="17">
                  <c:v>42620.4617939815</c:v>
                </c:pt>
                <c:pt idx="18">
                  <c:v>42620.4618055556</c:v>
                </c:pt>
                <c:pt idx="19">
                  <c:v>42620.4628587963</c:v>
                </c:pt>
                <c:pt idx="20">
                  <c:v>42620.4628703704</c:v>
                </c:pt>
                <c:pt idx="21">
                  <c:v>42620.4628819444</c:v>
                </c:pt>
                <c:pt idx="22">
                  <c:v>42620.4628935185</c:v>
                </c:pt>
                <c:pt idx="23">
                  <c:v>42620.4629050926</c:v>
                </c:pt>
                <c:pt idx="24">
                  <c:v>42620.4629166667</c:v>
                </c:pt>
                <c:pt idx="25">
                  <c:v>42620.4629282407</c:v>
                </c:pt>
                <c:pt idx="26">
                  <c:v>42620.4629398148</c:v>
                </c:pt>
                <c:pt idx="27">
                  <c:v>42620.4629513889</c:v>
                </c:pt>
                <c:pt idx="28">
                  <c:v>42620.462962963</c:v>
                </c:pt>
                <c:pt idx="29">
                  <c:v>42620.462974537</c:v>
                </c:pt>
                <c:pt idx="30">
                  <c:v>42620.4629861111</c:v>
                </c:pt>
                <c:pt idx="31">
                  <c:v>42620.4629976852</c:v>
                </c:pt>
                <c:pt idx="32">
                  <c:v>42620.4630092593</c:v>
                </c:pt>
                <c:pt idx="33">
                  <c:v>42620.4630208333</c:v>
                </c:pt>
                <c:pt idx="34">
                  <c:v>42620.4630324074</c:v>
                </c:pt>
                <c:pt idx="35">
                  <c:v>42620.4630439815</c:v>
                </c:pt>
                <c:pt idx="36">
                  <c:v>42620.4630555556</c:v>
                </c:pt>
                <c:pt idx="37">
                  <c:v>42620.4630671296</c:v>
                </c:pt>
                <c:pt idx="38">
                  <c:v>42620.4640509259</c:v>
                </c:pt>
                <c:pt idx="39">
                  <c:v>42620.4640625</c:v>
                </c:pt>
                <c:pt idx="40">
                  <c:v>42620.4640740741</c:v>
                </c:pt>
                <c:pt idx="41">
                  <c:v>42620.4640856481</c:v>
                </c:pt>
                <c:pt idx="42">
                  <c:v>42620.4640972222</c:v>
                </c:pt>
                <c:pt idx="43">
                  <c:v>42620.4641087963</c:v>
                </c:pt>
                <c:pt idx="44">
                  <c:v>42620.4641203704</c:v>
                </c:pt>
                <c:pt idx="45">
                  <c:v>42620.4641319444</c:v>
                </c:pt>
                <c:pt idx="46">
                  <c:v>42620.4641435185</c:v>
                </c:pt>
                <c:pt idx="47">
                  <c:v>42620.4641550926</c:v>
                </c:pt>
                <c:pt idx="48">
                  <c:v>42620.4641666667</c:v>
                </c:pt>
                <c:pt idx="49">
                  <c:v>42620.4641782407</c:v>
                </c:pt>
                <c:pt idx="50">
                  <c:v>42620.4641898148</c:v>
                </c:pt>
                <c:pt idx="51">
                  <c:v>42620.4642013889</c:v>
                </c:pt>
                <c:pt idx="52">
                  <c:v>42620.464212963</c:v>
                </c:pt>
                <c:pt idx="53">
                  <c:v>42620.464224537</c:v>
                </c:pt>
                <c:pt idx="54">
                  <c:v>42620.4642361111</c:v>
                </c:pt>
                <c:pt idx="55">
                  <c:v>42620.4642476852</c:v>
                </c:pt>
                <c:pt idx="56">
                  <c:v>42620.4642592593</c:v>
                </c:pt>
                <c:pt idx="57">
                  <c:v>42620.4653356482</c:v>
                </c:pt>
                <c:pt idx="58">
                  <c:v>42620.4653472222</c:v>
                </c:pt>
                <c:pt idx="59">
                  <c:v>42620.4653587963</c:v>
                </c:pt>
                <c:pt idx="60">
                  <c:v>42620.4653703704</c:v>
                </c:pt>
                <c:pt idx="61">
                  <c:v>42620.4653819444</c:v>
                </c:pt>
                <c:pt idx="62">
                  <c:v>42620.4653935185</c:v>
                </c:pt>
                <c:pt idx="63">
                  <c:v>42620.4654050926</c:v>
                </c:pt>
                <c:pt idx="64">
                  <c:v>42620.4654166667</c:v>
                </c:pt>
                <c:pt idx="65">
                  <c:v>42620.4654282407</c:v>
                </c:pt>
                <c:pt idx="66">
                  <c:v>42620.4654398148</c:v>
                </c:pt>
                <c:pt idx="67">
                  <c:v>42620.4654513889</c:v>
                </c:pt>
                <c:pt idx="68">
                  <c:v>42620.465462963</c:v>
                </c:pt>
                <c:pt idx="69">
                  <c:v>42620.465474537</c:v>
                </c:pt>
                <c:pt idx="70">
                  <c:v>42620.4654861111</c:v>
                </c:pt>
                <c:pt idx="71">
                  <c:v>42620.4654976852</c:v>
                </c:pt>
                <c:pt idx="72">
                  <c:v>42620.4655092593</c:v>
                </c:pt>
                <c:pt idx="73">
                  <c:v>42620.4655208333</c:v>
                </c:pt>
                <c:pt idx="74">
                  <c:v>42620.4655324074</c:v>
                </c:pt>
                <c:pt idx="75">
                  <c:v>42620.4655439815</c:v>
                </c:pt>
                <c:pt idx="76">
                  <c:v>42620.4664930556</c:v>
                </c:pt>
                <c:pt idx="77">
                  <c:v>42620.4665046296</c:v>
                </c:pt>
                <c:pt idx="78">
                  <c:v>42620.4665162037</c:v>
                </c:pt>
                <c:pt idx="79">
                  <c:v>42620.4665277778</c:v>
                </c:pt>
                <c:pt idx="80">
                  <c:v>42620.4665393519</c:v>
                </c:pt>
                <c:pt idx="81">
                  <c:v>42620.4665509259</c:v>
                </c:pt>
                <c:pt idx="82">
                  <c:v>42620.4665625</c:v>
                </c:pt>
                <c:pt idx="83">
                  <c:v>42620.4665740741</c:v>
                </c:pt>
                <c:pt idx="84">
                  <c:v>42620.4665856482</c:v>
                </c:pt>
                <c:pt idx="85">
                  <c:v>42620.4665972222</c:v>
                </c:pt>
                <c:pt idx="86">
                  <c:v>42620.4666087963</c:v>
                </c:pt>
                <c:pt idx="87">
                  <c:v>42620.4666203704</c:v>
                </c:pt>
                <c:pt idx="88">
                  <c:v>42620.4666319444</c:v>
                </c:pt>
                <c:pt idx="89">
                  <c:v>42620.4666435185</c:v>
                </c:pt>
                <c:pt idx="90">
                  <c:v>42620.4666550926</c:v>
                </c:pt>
                <c:pt idx="91">
                  <c:v>42620.4666666667</c:v>
                </c:pt>
                <c:pt idx="92">
                  <c:v>42620.4666782407</c:v>
                </c:pt>
                <c:pt idx="93">
                  <c:v>42620.4666898148</c:v>
                </c:pt>
                <c:pt idx="94">
                  <c:v>42620.4667013889</c:v>
                </c:pt>
                <c:pt idx="95">
                  <c:v>42620.4678472222</c:v>
                </c:pt>
                <c:pt idx="96">
                  <c:v>42620.4678587963</c:v>
                </c:pt>
                <c:pt idx="97">
                  <c:v>42620.4678703704</c:v>
                </c:pt>
                <c:pt idx="98">
                  <c:v>42620.4678819444</c:v>
                </c:pt>
                <c:pt idx="99">
                  <c:v>42620.4678935185</c:v>
                </c:pt>
                <c:pt idx="100">
                  <c:v>42620.4679050926</c:v>
                </c:pt>
                <c:pt idx="101">
                  <c:v>42620.4679166667</c:v>
                </c:pt>
                <c:pt idx="102">
                  <c:v>42620.4679282407</c:v>
                </c:pt>
                <c:pt idx="103">
                  <c:v>42620.4679398148</c:v>
                </c:pt>
                <c:pt idx="104">
                  <c:v>42620.4679513889</c:v>
                </c:pt>
                <c:pt idx="105">
                  <c:v>42620.467962963</c:v>
                </c:pt>
                <c:pt idx="106">
                  <c:v>42620.467974537</c:v>
                </c:pt>
                <c:pt idx="107">
                  <c:v>42620.4679861111</c:v>
                </c:pt>
                <c:pt idx="108">
                  <c:v>42620.4679976852</c:v>
                </c:pt>
                <c:pt idx="109">
                  <c:v>42620.4680092593</c:v>
                </c:pt>
                <c:pt idx="110">
                  <c:v>42620.4680208333</c:v>
                </c:pt>
                <c:pt idx="111">
                  <c:v>42620.4680324074</c:v>
                </c:pt>
                <c:pt idx="112">
                  <c:v>42620.4680439815</c:v>
                </c:pt>
                <c:pt idx="113">
                  <c:v>42620.4680555556</c:v>
                </c:pt>
                <c:pt idx="114">
                  <c:v>42620.4693055556</c:v>
                </c:pt>
                <c:pt idx="115">
                  <c:v>42620.4693171296</c:v>
                </c:pt>
                <c:pt idx="116">
                  <c:v>42620.4693287037</c:v>
                </c:pt>
                <c:pt idx="117">
                  <c:v>42620.4693402778</c:v>
                </c:pt>
                <c:pt idx="118">
                  <c:v>42620.4693518519</c:v>
                </c:pt>
                <c:pt idx="119">
                  <c:v>42620.4693634259</c:v>
                </c:pt>
                <c:pt idx="120">
                  <c:v>42620.469375</c:v>
                </c:pt>
                <c:pt idx="121">
                  <c:v>42620.4693865741</c:v>
                </c:pt>
                <c:pt idx="122">
                  <c:v>42620.4693981481</c:v>
                </c:pt>
                <c:pt idx="123">
                  <c:v>42620.4694097222</c:v>
                </c:pt>
                <c:pt idx="124">
                  <c:v>42620.4694212963</c:v>
                </c:pt>
                <c:pt idx="125">
                  <c:v>42620.4694328704</c:v>
                </c:pt>
                <c:pt idx="126">
                  <c:v>42620.4694444444</c:v>
                </c:pt>
                <c:pt idx="127">
                  <c:v>42620.4694560185</c:v>
                </c:pt>
                <c:pt idx="128">
                  <c:v>42620.4694675926</c:v>
                </c:pt>
                <c:pt idx="129">
                  <c:v>42620.4694791667</c:v>
                </c:pt>
                <c:pt idx="130">
                  <c:v>42620.4694907407</c:v>
                </c:pt>
                <c:pt idx="131">
                  <c:v>42620.4695023148</c:v>
                </c:pt>
                <c:pt idx="132">
                  <c:v>42620.4695138889</c:v>
                </c:pt>
                <c:pt idx="133">
                  <c:v>42620.470625</c:v>
                </c:pt>
                <c:pt idx="134">
                  <c:v>42620.4706365741</c:v>
                </c:pt>
                <c:pt idx="135">
                  <c:v>42620.4706481481</c:v>
                </c:pt>
                <c:pt idx="136">
                  <c:v>42620.4706597222</c:v>
                </c:pt>
                <c:pt idx="137">
                  <c:v>42620.4706712963</c:v>
                </c:pt>
                <c:pt idx="138">
                  <c:v>42620.4706828704</c:v>
                </c:pt>
                <c:pt idx="139">
                  <c:v>42620.4706944444</c:v>
                </c:pt>
                <c:pt idx="140">
                  <c:v>42620.4707060185</c:v>
                </c:pt>
                <c:pt idx="141">
                  <c:v>42620.4707175926</c:v>
                </c:pt>
                <c:pt idx="142">
                  <c:v>42620.4707291667</c:v>
                </c:pt>
                <c:pt idx="143">
                  <c:v>42620.4707407407</c:v>
                </c:pt>
                <c:pt idx="144">
                  <c:v>42620.4707523148</c:v>
                </c:pt>
                <c:pt idx="145">
                  <c:v>42620.4707638889</c:v>
                </c:pt>
                <c:pt idx="146">
                  <c:v>42620.470775463</c:v>
                </c:pt>
                <c:pt idx="147">
                  <c:v>42620.470787037</c:v>
                </c:pt>
                <c:pt idx="148">
                  <c:v>42620.4707986111</c:v>
                </c:pt>
                <c:pt idx="149">
                  <c:v>42620.4708101852</c:v>
                </c:pt>
                <c:pt idx="150">
                  <c:v>42620.4708217593</c:v>
                </c:pt>
                <c:pt idx="151">
                  <c:v>42620.4708333333</c:v>
                </c:pt>
                <c:pt idx="152">
                  <c:v>42620.4718055556</c:v>
                </c:pt>
                <c:pt idx="153">
                  <c:v>42620.4718171296</c:v>
                </c:pt>
                <c:pt idx="154">
                  <c:v>42620.4718287037</c:v>
                </c:pt>
                <c:pt idx="155">
                  <c:v>42620.4718402778</c:v>
                </c:pt>
                <c:pt idx="156">
                  <c:v>42620.4718518518</c:v>
                </c:pt>
                <c:pt idx="157">
                  <c:v>42620.4718634259</c:v>
                </c:pt>
                <c:pt idx="158">
                  <c:v>42620.471875</c:v>
                </c:pt>
                <c:pt idx="159">
                  <c:v>42620.4718865741</c:v>
                </c:pt>
                <c:pt idx="160">
                  <c:v>42620.4718981481</c:v>
                </c:pt>
                <c:pt idx="161">
                  <c:v>42620.4719097222</c:v>
                </c:pt>
                <c:pt idx="162">
                  <c:v>42620.4719212963</c:v>
                </c:pt>
                <c:pt idx="163">
                  <c:v>42620.4719328704</c:v>
                </c:pt>
                <c:pt idx="164">
                  <c:v>42620.4719444444</c:v>
                </c:pt>
                <c:pt idx="165">
                  <c:v>42620.4719560185</c:v>
                </c:pt>
                <c:pt idx="166">
                  <c:v>42620.4719675926</c:v>
                </c:pt>
                <c:pt idx="167">
                  <c:v>42620.4719791667</c:v>
                </c:pt>
                <c:pt idx="168">
                  <c:v>42620.4719907407</c:v>
                </c:pt>
                <c:pt idx="169">
                  <c:v>42620.4720023148</c:v>
                </c:pt>
                <c:pt idx="170">
                  <c:v>42620.4720138889</c:v>
                </c:pt>
                <c:pt idx="171">
                  <c:v>42620.4730555556</c:v>
                </c:pt>
                <c:pt idx="172">
                  <c:v>42620.4730671296</c:v>
                </c:pt>
                <c:pt idx="173">
                  <c:v>42620.4730787037</c:v>
                </c:pt>
                <c:pt idx="174">
                  <c:v>42620.4730902778</c:v>
                </c:pt>
                <c:pt idx="175">
                  <c:v>42620.4731018519</c:v>
                </c:pt>
                <c:pt idx="176">
                  <c:v>42620.4731134259</c:v>
                </c:pt>
                <c:pt idx="177">
                  <c:v>42620.473125</c:v>
                </c:pt>
                <c:pt idx="178">
                  <c:v>42620.4731365741</c:v>
                </c:pt>
                <c:pt idx="179">
                  <c:v>42620.4731481482</c:v>
                </c:pt>
                <c:pt idx="180">
                  <c:v>42620.4731597222</c:v>
                </c:pt>
                <c:pt idx="181">
                  <c:v>42620.4731712963</c:v>
                </c:pt>
                <c:pt idx="182">
                  <c:v>42620.4731828704</c:v>
                </c:pt>
                <c:pt idx="183">
                  <c:v>42620.4731944444</c:v>
                </c:pt>
                <c:pt idx="184">
                  <c:v>42620.4732060185</c:v>
                </c:pt>
                <c:pt idx="185">
                  <c:v>42620.4732175926</c:v>
                </c:pt>
                <c:pt idx="186">
                  <c:v>42620.4732291667</c:v>
                </c:pt>
                <c:pt idx="187">
                  <c:v>42620.4732407407</c:v>
                </c:pt>
                <c:pt idx="188">
                  <c:v>42620.4732523148</c:v>
                </c:pt>
                <c:pt idx="189">
                  <c:v>42620.4732638889</c:v>
                </c:pt>
                <c:pt idx="190">
                  <c:v>42620.4742939815</c:v>
                </c:pt>
                <c:pt idx="191">
                  <c:v>42620.4743055556</c:v>
                </c:pt>
                <c:pt idx="192">
                  <c:v>42620.4743171296</c:v>
                </c:pt>
                <c:pt idx="193">
                  <c:v>42620.4743287037</c:v>
                </c:pt>
                <c:pt idx="194">
                  <c:v>42620.4743402778</c:v>
                </c:pt>
                <c:pt idx="195">
                  <c:v>42620.4743518519</c:v>
                </c:pt>
                <c:pt idx="196">
                  <c:v>42620.4743634259</c:v>
                </c:pt>
                <c:pt idx="197">
                  <c:v>42620.474375</c:v>
                </c:pt>
                <c:pt idx="198">
                  <c:v>42620.4743865741</c:v>
                </c:pt>
                <c:pt idx="199">
                  <c:v>42620.4743981482</c:v>
                </c:pt>
                <c:pt idx="200">
                  <c:v>42620.4744097222</c:v>
                </c:pt>
                <c:pt idx="201">
                  <c:v>42620.4744212963</c:v>
                </c:pt>
                <c:pt idx="202">
                  <c:v>42620.4744328704</c:v>
                </c:pt>
                <c:pt idx="203">
                  <c:v>42620.4744444444</c:v>
                </c:pt>
                <c:pt idx="204">
                  <c:v>42620.4744560185</c:v>
                </c:pt>
                <c:pt idx="205">
                  <c:v>42620.4744675926</c:v>
                </c:pt>
                <c:pt idx="206">
                  <c:v>42620.4744791667</c:v>
                </c:pt>
                <c:pt idx="207">
                  <c:v>42620.4744907407</c:v>
                </c:pt>
                <c:pt idx="208">
                  <c:v>42620.4745023148</c:v>
                </c:pt>
                <c:pt idx="209">
                  <c:v>42620.4755787037</c:v>
                </c:pt>
                <c:pt idx="210">
                  <c:v>42620.4755902778</c:v>
                </c:pt>
                <c:pt idx="211">
                  <c:v>42620.4756018519</c:v>
                </c:pt>
                <c:pt idx="212">
                  <c:v>42620.4756134259</c:v>
                </c:pt>
                <c:pt idx="213">
                  <c:v>42620.475625</c:v>
                </c:pt>
                <c:pt idx="214">
                  <c:v>42620.4756365741</c:v>
                </c:pt>
                <c:pt idx="215">
                  <c:v>42620.4756481481</c:v>
                </c:pt>
                <c:pt idx="216">
                  <c:v>42620.4756597222</c:v>
                </c:pt>
                <c:pt idx="217">
                  <c:v>42620.4756712963</c:v>
                </c:pt>
                <c:pt idx="218">
                  <c:v>42620.4756828704</c:v>
                </c:pt>
                <c:pt idx="219">
                  <c:v>42620.4756944444</c:v>
                </c:pt>
                <c:pt idx="220">
                  <c:v>42620.4757060185</c:v>
                </c:pt>
                <c:pt idx="221">
                  <c:v>42620.4757175926</c:v>
                </c:pt>
                <c:pt idx="222">
                  <c:v>42620.4757291667</c:v>
                </c:pt>
                <c:pt idx="223">
                  <c:v>42620.4757407407</c:v>
                </c:pt>
                <c:pt idx="224">
                  <c:v>42620.4757523148</c:v>
                </c:pt>
                <c:pt idx="225">
                  <c:v>42620.4757638889</c:v>
                </c:pt>
                <c:pt idx="226">
                  <c:v>42620.475775463</c:v>
                </c:pt>
                <c:pt idx="227">
                  <c:v>42620.475787037</c:v>
                </c:pt>
                <c:pt idx="228">
                  <c:v>42620.4768402778</c:v>
                </c:pt>
                <c:pt idx="229">
                  <c:v>42620.4768518519</c:v>
                </c:pt>
                <c:pt idx="230">
                  <c:v>42620.4768634259</c:v>
                </c:pt>
                <c:pt idx="231">
                  <c:v>42620.476875</c:v>
                </c:pt>
                <c:pt idx="232">
                  <c:v>42620.4768865741</c:v>
                </c:pt>
                <c:pt idx="233">
                  <c:v>42620.4768981481</c:v>
                </c:pt>
                <c:pt idx="234">
                  <c:v>42620.4769097222</c:v>
                </c:pt>
                <c:pt idx="235">
                  <c:v>42620.4769212963</c:v>
                </c:pt>
                <c:pt idx="236">
                  <c:v>42620.4769328704</c:v>
                </c:pt>
                <c:pt idx="237">
                  <c:v>42620.4769444444</c:v>
                </c:pt>
                <c:pt idx="238">
                  <c:v>42620.4769560185</c:v>
                </c:pt>
                <c:pt idx="239">
                  <c:v>42620.4769675926</c:v>
                </c:pt>
                <c:pt idx="240">
                  <c:v>42620.4769791667</c:v>
                </c:pt>
                <c:pt idx="241">
                  <c:v>42620.4769907407</c:v>
                </c:pt>
                <c:pt idx="242">
                  <c:v>42620.4770023148</c:v>
                </c:pt>
                <c:pt idx="243">
                  <c:v>42620.4770138889</c:v>
                </c:pt>
                <c:pt idx="244">
                  <c:v>42620.477025463</c:v>
                </c:pt>
                <c:pt idx="245">
                  <c:v>42620.477037037</c:v>
                </c:pt>
                <c:pt idx="246">
                  <c:v>42620.4770486111</c:v>
                </c:pt>
                <c:pt idx="247">
                  <c:v>42620.4780092593</c:v>
                </c:pt>
                <c:pt idx="248">
                  <c:v>42620.4780208333</c:v>
                </c:pt>
                <c:pt idx="249">
                  <c:v>42620.4780324074</c:v>
                </c:pt>
                <c:pt idx="250">
                  <c:v>42620.4780439815</c:v>
                </c:pt>
                <c:pt idx="251">
                  <c:v>42620.4780555556</c:v>
                </c:pt>
                <c:pt idx="252">
                  <c:v>42620.4780671296</c:v>
                </c:pt>
                <c:pt idx="253">
                  <c:v>42620.4780787037</c:v>
                </c:pt>
                <c:pt idx="254">
                  <c:v>42620.4780902778</c:v>
                </c:pt>
                <c:pt idx="255">
                  <c:v>42620.4781018519</c:v>
                </c:pt>
                <c:pt idx="256">
                  <c:v>42620.4781134259</c:v>
                </c:pt>
                <c:pt idx="257">
                  <c:v>42620.478125</c:v>
                </c:pt>
                <c:pt idx="258">
                  <c:v>42620.4781365741</c:v>
                </c:pt>
                <c:pt idx="259">
                  <c:v>42620.4781481481</c:v>
                </c:pt>
                <c:pt idx="260">
                  <c:v>42620.4781597222</c:v>
                </c:pt>
                <c:pt idx="261">
                  <c:v>42620.4781712963</c:v>
                </c:pt>
                <c:pt idx="262">
                  <c:v>42620.4781828704</c:v>
                </c:pt>
                <c:pt idx="263">
                  <c:v>42620.4781944444</c:v>
                </c:pt>
                <c:pt idx="264">
                  <c:v>42620.4782060185</c:v>
                </c:pt>
                <c:pt idx="265">
                  <c:v>42620.4782175926</c:v>
                </c:pt>
                <c:pt idx="266">
                  <c:v>42620.479224537</c:v>
                </c:pt>
                <c:pt idx="267">
                  <c:v>42620.4792361111</c:v>
                </c:pt>
                <c:pt idx="268">
                  <c:v>42620.4792476852</c:v>
                </c:pt>
                <c:pt idx="269">
                  <c:v>42620.4792592593</c:v>
                </c:pt>
                <c:pt idx="270">
                  <c:v>42620.4792708333</c:v>
                </c:pt>
                <c:pt idx="271">
                  <c:v>42620.4792824074</c:v>
                </c:pt>
                <c:pt idx="272">
                  <c:v>42620.4792939815</c:v>
                </c:pt>
                <c:pt idx="273">
                  <c:v>42620.4793055556</c:v>
                </c:pt>
                <c:pt idx="274">
                  <c:v>42620.4793171296</c:v>
                </c:pt>
                <c:pt idx="275">
                  <c:v>42620.4793287037</c:v>
                </c:pt>
                <c:pt idx="276">
                  <c:v>42620.4793402778</c:v>
                </c:pt>
                <c:pt idx="277">
                  <c:v>42620.4793518518</c:v>
                </c:pt>
                <c:pt idx="278">
                  <c:v>42620.4793634259</c:v>
                </c:pt>
                <c:pt idx="279">
                  <c:v>42620.479375</c:v>
                </c:pt>
                <c:pt idx="280">
                  <c:v>42620.4793865741</c:v>
                </c:pt>
                <c:pt idx="281">
                  <c:v>42620.4793981481</c:v>
                </c:pt>
                <c:pt idx="282">
                  <c:v>42620.4794097222</c:v>
                </c:pt>
                <c:pt idx="283">
                  <c:v>42620.4794212963</c:v>
                </c:pt>
                <c:pt idx="284">
                  <c:v>42620.4794328704</c:v>
                </c:pt>
                <c:pt idx="285">
                  <c:v>42620.4805324074</c:v>
                </c:pt>
                <c:pt idx="286">
                  <c:v>42620.4805439815</c:v>
                </c:pt>
                <c:pt idx="287">
                  <c:v>42620.4805555556</c:v>
                </c:pt>
                <c:pt idx="288">
                  <c:v>42620.4805671296</c:v>
                </c:pt>
                <c:pt idx="289">
                  <c:v>42620.4805787037</c:v>
                </c:pt>
                <c:pt idx="290">
                  <c:v>42620.4805902778</c:v>
                </c:pt>
                <c:pt idx="291">
                  <c:v>42620.4806018519</c:v>
                </c:pt>
                <c:pt idx="292">
                  <c:v>42620.4806134259</c:v>
                </c:pt>
                <c:pt idx="293">
                  <c:v>42620.480625</c:v>
                </c:pt>
                <c:pt idx="294">
                  <c:v>42620.4806365741</c:v>
                </c:pt>
                <c:pt idx="295">
                  <c:v>42620.4806481482</c:v>
                </c:pt>
                <c:pt idx="296">
                  <c:v>42620.4806597222</c:v>
                </c:pt>
                <c:pt idx="297">
                  <c:v>42620.4806712963</c:v>
                </c:pt>
                <c:pt idx="298">
                  <c:v>42620.4806828704</c:v>
                </c:pt>
                <c:pt idx="299">
                  <c:v>42620.4806944444</c:v>
                </c:pt>
                <c:pt idx="300">
                  <c:v>42620.4807060185</c:v>
                </c:pt>
                <c:pt idx="301">
                  <c:v>42620.4807175926</c:v>
                </c:pt>
                <c:pt idx="302">
                  <c:v>42620.4807291667</c:v>
                </c:pt>
                <c:pt idx="303">
                  <c:v>42620.4807407407</c:v>
                </c:pt>
                <c:pt idx="304">
                  <c:v>42620.4818518519</c:v>
                </c:pt>
                <c:pt idx="305">
                  <c:v>42620.4818634259</c:v>
                </c:pt>
                <c:pt idx="306">
                  <c:v>42620.481875</c:v>
                </c:pt>
                <c:pt idx="307">
                  <c:v>42620.4818865741</c:v>
                </c:pt>
                <c:pt idx="308">
                  <c:v>42620.4818981482</c:v>
                </c:pt>
                <c:pt idx="309">
                  <c:v>42620.4819097222</c:v>
                </c:pt>
                <c:pt idx="310">
                  <c:v>42620.4819212963</c:v>
                </c:pt>
                <c:pt idx="311">
                  <c:v>42620.4819328704</c:v>
                </c:pt>
                <c:pt idx="312">
                  <c:v>42620.4819444444</c:v>
                </c:pt>
                <c:pt idx="313">
                  <c:v>42620.4819560185</c:v>
                </c:pt>
                <c:pt idx="314">
                  <c:v>42620.4819675926</c:v>
                </c:pt>
                <c:pt idx="315">
                  <c:v>42620.4819791667</c:v>
                </c:pt>
                <c:pt idx="316">
                  <c:v>42620.4819907407</c:v>
                </c:pt>
                <c:pt idx="317">
                  <c:v>42620.4820023148</c:v>
                </c:pt>
                <c:pt idx="318">
                  <c:v>42620.4820138889</c:v>
                </c:pt>
                <c:pt idx="319">
                  <c:v>42620.482025463</c:v>
                </c:pt>
                <c:pt idx="320">
                  <c:v>42620.482037037</c:v>
                </c:pt>
                <c:pt idx="321">
                  <c:v>42620.4820486111</c:v>
                </c:pt>
                <c:pt idx="322">
                  <c:v>42620.4820601852</c:v>
                </c:pt>
                <c:pt idx="323">
                  <c:v>42620.4831018519</c:v>
                </c:pt>
                <c:pt idx="324">
                  <c:v>42620.4831134259</c:v>
                </c:pt>
                <c:pt idx="325">
                  <c:v>42620.483125</c:v>
                </c:pt>
                <c:pt idx="326">
                  <c:v>42620.4831365741</c:v>
                </c:pt>
                <c:pt idx="327">
                  <c:v>42620.4831481481</c:v>
                </c:pt>
                <c:pt idx="328">
                  <c:v>42620.4831597222</c:v>
                </c:pt>
                <c:pt idx="329">
                  <c:v>42620.4831712963</c:v>
                </c:pt>
                <c:pt idx="330">
                  <c:v>42620.4831828704</c:v>
                </c:pt>
                <c:pt idx="331">
                  <c:v>42620.4831944444</c:v>
                </c:pt>
                <c:pt idx="332">
                  <c:v>42620.4832060185</c:v>
                </c:pt>
                <c:pt idx="333">
                  <c:v>42620.4832175926</c:v>
                </c:pt>
                <c:pt idx="334">
                  <c:v>42620.4832291667</c:v>
                </c:pt>
                <c:pt idx="335">
                  <c:v>42620.4832407407</c:v>
                </c:pt>
                <c:pt idx="336">
                  <c:v>42620.4832523148</c:v>
                </c:pt>
                <c:pt idx="337">
                  <c:v>42620.4832638889</c:v>
                </c:pt>
                <c:pt idx="338">
                  <c:v>42620.483275463</c:v>
                </c:pt>
                <c:pt idx="339">
                  <c:v>42620.483287037</c:v>
                </c:pt>
                <c:pt idx="340">
                  <c:v>42620.4832986111</c:v>
                </c:pt>
                <c:pt idx="341">
                  <c:v>42620.4833101852</c:v>
                </c:pt>
                <c:pt idx="342">
                  <c:v>42620.4842939815</c:v>
                </c:pt>
                <c:pt idx="343">
                  <c:v>42620.4843055556</c:v>
                </c:pt>
                <c:pt idx="344">
                  <c:v>42620.4843171296</c:v>
                </c:pt>
                <c:pt idx="345">
                  <c:v>42620.4843287037</c:v>
                </c:pt>
                <c:pt idx="346">
                  <c:v>42620.4843402778</c:v>
                </c:pt>
                <c:pt idx="347">
                  <c:v>42620.4843518519</c:v>
                </c:pt>
                <c:pt idx="348">
                  <c:v>42620.4843634259</c:v>
                </c:pt>
                <c:pt idx="349">
                  <c:v>42620.484375</c:v>
                </c:pt>
                <c:pt idx="350">
                  <c:v>42620.4843865741</c:v>
                </c:pt>
                <c:pt idx="351">
                  <c:v>42620.4843981481</c:v>
                </c:pt>
                <c:pt idx="352">
                  <c:v>42620.4844097222</c:v>
                </c:pt>
                <c:pt idx="353">
                  <c:v>42620.4844212963</c:v>
                </c:pt>
                <c:pt idx="354">
                  <c:v>42620.4844328704</c:v>
                </c:pt>
                <c:pt idx="355">
                  <c:v>42620.4844444444</c:v>
                </c:pt>
                <c:pt idx="356">
                  <c:v>42620.4844560185</c:v>
                </c:pt>
                <c:pt idx="357">
                  <c:v>42620.4844675926</c:v>
                </c:pt>
                <c:pt idx="358">
                  <c:v>42620.4844791667</c:v>
                </c:pt>
                <c:pt idx="359">
                  <c:v>42620.4844907407</c:v>
                </c:pt>
                <c:pt idx="360">
                  <c:v>42620.4845023148</c:v>
                </c:pt>
                <c:pt idx="361">
                  <c:v>42620.485462963</c:v>
                </c:pt>
                <c:pt idx="362">
                  <c:v>42620.485474537</c:v>
                </c:pt>
                <c:pt idx="363">
                  <c:v>42620.4854861111</c:v>
                </c:pt>
                <c:pt idx="364">
                  <c:v>42620.4854976852</c:v>
                </c:pt>
                <c:pt idx="365">
                  <c:v>42620.4855092593</c:v>
                </c:pt>
                <c:pt idx="366">
                  <c:v>42620.4855208333</c:v>
                </c:pt>
                <c:pt idx="367">
                  <c:v>42620.4855324074</c:v>
                </c:pt>
                <c:pt idx="368">
                  <c:v>42620.4855439815</c:v>
                </c:pt>
                <c:pt idx="369">
                  <c:v>42620.4855555556</c:v>
                </c:pt>
                <c:pt idx="370">
                  <c:v>42620.4855671296</c:v>
                </c:pt>
                <c:pt idx="371">
                  <c:v>42620.4855787037</c:v>
                </c:pt>
                <c:pt idx="372">
                  <c:v>42620.4855902778</c:v>
                </c:pt>
                <c:pt idx="373">
                  <c:v>42620.4856018519</c:v>
                </c:pt>
                <c:pt idx="374">
                  <c:v>42620.4856134259</c:v>
                </c:pt>
                <c:pt idx="375">
                  <c:v>42620.485625</c:v>
                </c:pt>
                <c:pt idx="376">
                  <c:v>42620.4856365741</c:v>
                </c:pt>
                <c:pt idx="377">
                  <c:v>42620.4856481481</c:v>
                </c:pt>
                <c:pt idx="378">
                  <c:v>42620.4856597222</c:v>
                </c:pt>
                <c:pt idx="379">
                  <c:v>42620.4856712963</c:v>
                </c:pt>
              </c:numCache>
            </c:numRef>
          </c:cat>
          <c:val>
            <c:numRef>
              <c:f>Controllers!$AA$45:$AA$424</c:f>
              <c:numCache>
                <c:formatCode>General</c:formatCode>
                <c:ptCount val="380"/>
                <c:pt idx="0">
                  <c:v>19746.3</c:v>
                </c:pt>
                <c:pt idx="1">
                  <c:v>15956.2</c:v>
                </c:pt>
                <c:pt idx="2">
                  <c:v>15324.9</c:v>
                </c:pt>
                <c:pt idx="3">
                  <c:v>18350.5</c:v>
                </c:pt>
                <c:pt idx="4">
                  <c:v>16174.5</c:v>
                </c:pt>
                <c:pt idx="5">
                  <c:v>18284.9</c:v>
                </c:pt>
                <c:pt idx="6">
                  <c:v>16042.5</c:v>
                </c:pt>
                <c:pt idx="7">
                  <c:v>17220.4</c:v>
                </c:pt>
                <c:pt idx="8">
                  <c:v>11824.9</c:v>
                </c:pt>
                <c:pt idx="9">
                  <c:v>13208.4</c:v>
                </c:pt>
                <c:pt idx="10">
                  <c:v>13316.6</c:v>
                </c:pt>
                <c:pt idx="11">
                  <c:v>17980.9</c:v>
                </c:pt>
                <c:pt idx="12">
                  <c:v>5257.1</c:v>
                </c:pt>
                <c:pt idx="13">
                  <c:v>11867.2</c:v>
                </c:pt>
                <c:pt idx="14">
                  <c:v>2970.8</c:v>
                </c:pt>
                <c:pt idx="15">
                  <c:v>5754.5</c:v>
                </c:pt>
                <c:pt idx="16">
                  <c:v>11838.2</c:v>
                </c:pt>
                <c:pt idx="17">
                  <c:v>10956.1</c:v>
                </c:pt>
                <c:pt idx="18">
                  <c:v>11272.2</c:v>
                </c:pt>
                <c:pt idx="19">
                  <c:v>16703.8</c:v>
                </c:pt>
                <c:pt idx="20">
                  <c:v>16379.4</c:v>
                </c:pt>
                <c:pt idx="21">
                  <c:v>12373.6</c:v>
                </c:pt>
                <c:pt idx="22">
                  <c:v>13651.3</c:v>
                </c:pt>
                <c:pt idx="23">
                  <c:v>15330.2</c:v>
                </c:pt>
                <c:pt idx="24">
                  <c:v>17467</c:v>
                </c:pt>
                <c:pt idx="25">
                  <c:v>15557</c:v>
                </c:pt>
                <c:pt idx="26">
                  <c:v>15217.9</c:v>
                </c:pt>
                <c:pt idx="27">
                  <c:v>16327.8</c:v>
                </c:pt>
                <c:pt idx="28">
                  <c:v>14076.9</c:v>
                </c:pt>
                <c:pt idx="29">
                  <c:v>14135.1</c:v>
                </c:pt>
                <c:pt idx="30">
                  <c:v>16837.6</c:v>
                </c:pt>
                <c:pt idx="31">
                  <c:v>15322.1</c:v>
                </c:pt>
                <c:pt idx="32">
                  <c:v>14972.6</c:v>
                </c:pt>
                <c:pt idx="33">
                  <c:v>16022.7</c:v>
                </c:pt>
                <c:pt idx="34">
                  <c:v>14760.3</c:v>
                </c:pt>
                <c:pt idx="35">
                  <c:v>16177</c:v>
                </c:pt>
                <c:pt idx="36">
                  <c:v>15830.5</c:v>
                </c:pt>
                <c:pt idx="37">
                  <c:v>19407.2</c:v>
                </c:pt>
                <c:pt idx="38">
                  <c:v>15015.8</c:v>
                </c:pt>
                <c:pt idx="39">
                  <c:v>15865.8</c:v>
                </c:pt>
                <c:pt idx="40">
                  <c:v>11538.9</c:v>
                </c:pt>
                <c:pt idx="41">
                  <c:v>13256.8</c:v>
                </c:pt>
                <c:pt idx="42">
                  <c:v>11071</c:v>
                </c:pt>
                <c:pt idx="43">
                  <c:v>11147.8</c:v>
                </c:pt>
                <c:pt idx="44">
                  <c:v>9606.8</c:v>
                </c:pt>
                <c:pt idx="45">
                  <c:v>14151.4</c:v>
                </c:pt>
                <c:pt idx="46">
                  <c:v>17470.7</c:v>
                </c:pt>
                <c:pt idx="47">
                  <c:v>14412.5</c:v>
                </c:pt>
                <c:pt idx="48">
                  <c:v>7041.9</c:v>
                </c:pt>
                <c:pt idx="49">
                  <c:v>13183.7</c:v>
                </c:pt>
                <c:pt idx="50">
                  <c:v>3203</c:v>
                </c:pt>
                <c:pt idx="51">
                  <c:v>9498.8</c:v>
                </c:pt>
                <c:pt idx="52">
                  <c:v>12665.2</c:v>
                </c:pt>
                <c:pt idx="53">
                  <c:v>10845.4</c:v>
                </c:pt>
                <c:pt idx="54">
                  <c:v>8652.9</c:v>
                </c:pt>
                <c:pt idx="55">
                  <c:v>10662.9</c:v>
                </c:pt>
                <c:pt idx="56">
                  <c:v>9070.5</c:v>
                </c:pt>
                <c:pt idx="57">
                  <c:v>7001.6</c:v>
                </c:pt>
                <c:pt idx="58">
                  <c:v>11611</c:v>
                </c:pt>
                <c:pt idx="59">
                  <c:v>10759.4</c:v>
                </c:pt>
                <c:pt idx="60">
                  <c:v>5030.2</c:v>
                </c:pt>
                <c:pt idx="61">
                  <c:v>10092.3</c:v>
                </c:pt>
                <c:pt idx="62">
                  <c:v>7726.3</c:v>
                </c:pt>
                <c:pt idx="63">
                  <c:v>10159.8</c:v>
                </c:pt>
                <c:pt idx="64">
                  <c:v>14171.2</c:v>
                </c:pt>
                <c:pt idx="65">
                  <c:v>17121.1</c:v>
                </c:pt>
                <c:pt idx="66">
                  <c:v>12088.1</c:v>
                </c:pt>
                <c:pt idx="67">
                  <c:v>11946.9</c:v>
                </c:pt>
                <c:pt idx="68">
                  <c:v>8777.6</c:v>
                </c:pt>
                <c:pt idx="69">
                  <c:v>18352</c:v>
                </c:pt>
                <c:pt idx="70">
                  <c:v>11163.2</c:v>
                </c:pt>
                <c:pt idx="71">
                  <c:v>12919.9</c:v>
                </c:pt>
                <c:pt idx="72">
                  <c:v>9019</c:v>
                </c:pt>
                <c:pt idx="73">
                  <c:v>12033.3</c:v>
                </c:pt>
                <c:pt idx="74">
                  <c:v>10424.6</c:v>
                </c:pt>
                <c:pt idx="75">
                  <c:v>10840.5</c:v>
                </c:pt>
                <c:pt idx="76">
                  <c:v>11270.2</c:v>
                </c:pt>
                <c:pt idx="77">
                  <c:v>17042.7</c:v>
                </c:pt>
                <c:pt idx="78">
                  <c:v>15540.9</c:v>
                </c:pt>
                <c:pt idx="79">
                  <c:v>21743.1</c:v>
                </c:pt>
                <c:pt idx="80">
                  <c:v>23529.3</c:v>
                </c:pt>
                <c:pt idx="81">
                  <c:v>20278.6</c:v>
                </c:pt>
                <c:pt idx="82">
                  <c:v>16228.1</c:v>
                </c:pt>
                <c:pt idx="83">
                  <c:v>16810.3</c:v>
                </c:pt>
                <c:pt idx="84">
                  <c:v>14788.1</c:v>
                </c:pt>
                <c:pt idx="85">
                  <c:v>6529.3</c:v>
                </c:pt>
                <c:pt idx="86">
                  <c:v>10814.2</c:v>
                </c:pt>
                <c:pt idx="87">
                  <c:v>8699.6</c:v>
                </c:pt>
                <c:pt idx="88">
                  <c:v>2616.7</c:v>
                </c:pt>
                <c:pt idx="89">
                  <c:v>11391.3</c:v>
                </c:pt>
                <c:pt idx="90">
                  <c:v>9424.2</c:v>
                </c:pt>
                <c:pt idx="91">
                  <c:v>13129.5</c:v>
                </c:pt>
                <c:pt idx="92">
                  <c:v>12146.9</c:v>
                </c:pt>
                <c:pt idx="93">
                  <c:v>24080.4</c:v>
                </c:pt>
                <c:pt idx="94">
                  <c:v>22299.1</c:v>
                </c:pt>
                <c:pt idx="95">
                  <c:v>8254.4</c:v>
                </c:pt>
                <c:pt idx="96">
                  <c:v>10330.3</c:v>
                </c:pt>
                <c:pt idx="97">
                  <c:v>7792.5</c:v>
                </c:pt>
                <c:pt idx="98">
                  <c:v>9369.7</c:v>
                </c:pt>
                <c:pt idx="99">
                  <c:v>13596.8</c:v>
                </c:pt>
                <c:pt idx="100">
                  <c:v>14655.5</c:v>
                </c:pt>
                <c:pt idx="101">
                  <c:v>16524.3</c:v>
                </c:pt>
                <c:pt idx="102">
                  <c:v>13858.2</c:v>
                </c:pt>
                <c:pt idx="103">
                  <c:v>13216</c:v>
                </c:pt>
                <c:pt idx="104">
                  <c:v>12486.9</c:v>
                </c:pt>
                <c:pt idx="105">
                  <c:v>11258.6</c:v>
                </c:pt>
                <c:pt idx="106">
                  <c:v>14671.2</c:v>
                </c:pt>
                <c:pt idx="107">
                  <c:v>15469.2</c:v>
                </c:pt>
                <c:pt idx="108">
                  <c:v>7496.9</c:v>
                </c:pt>
                <c:pt idx="109">
                  <c:v>3418.7</c:v>
                </c:pt>
                <c:pt idx="110">
                  <c:v>5449.1</c:v>
                </c:pt>
                <c:pt idx="111">
                  <c:v>2186.7</c:v>
                </c:pt>
                <c:pt idx="112">
                  <c:v>11511.2</c:v>
                </c:pt>
                <c:pt idx="113">
                  <c:v>8197.2</c:v>
                </c:pt>
                <c:pt idx="114">
                  <c:v>18888.7</c:v>
                </c:pt>
                <c:pt idx="115">
                  <c:v>18669.4</c:v>
                </c:pt>
                <c:pt idx="116">
                  <c:v>13589.8</c:v>
                </c:pt>
                <c:pt idx="117">
                  <c:v>16182.7</c:v>
                </c:pt>
                <c:pt idx="118">
                  <c:v>10284.9</c:v>
                </c:pt>
                <c:pt idx="119">
                  <c:v>12516.4</c:v>
                </c:pt>
                <c:pt idx="120">
                  <c:v>9374.6</c:v>
                </c:pt>
                <c:pt idx="121">
                  <c:v>14411.7</c:v>
                </c:pt>
                <c:pt idx="122">
                  <c:v>9574.8</c:v>
                </c:pt>
                <c:pt idx="123">
                  <c:v>1156.9</c:v>
                </c:pt>
                <c:pt idx="124">
                  <c:v>2648.1</c:v>
                </c:pt>
                <c:pt idx="125">
                  <c:v>2806.3</c:v>
                </c:pt>
                <c:pt idx="126">
                  <c:v>13789.2</c:v>
                </c:pt>
                <c:pt idx="127">
                  <c:v>8283.7</c:v>
                </c:pt>
                <c:pt idx="128">
                  <c:v>7038.9</c:v>
                </c:pt>
                <c:pt idx="129">
                  <c:v>7424</c:v>
                </c:pt>
                <c:pt idx="130">
                  <c:v>25562.3</c:v>
                </c:pt>
                <c:pt idx="131">
                  <c:v>7013.3</c:v>
                </c:pt>
                <c:pt idx="132">
                  <c:v>17598.7</c:v>
                </c:pt>
                <c:pt idx="133">
                  <c:v>18187.7</c:v>
                </c:pt>
                <c:pt idx="134">
                  <c:v>17090.5</c:v>
                </c:pt>
                <c:pt idx="135">
                  <c:v>14040.7</c:v>
                </c:pt>
                <c:pt idx="136">
                  <c:v>15030.3</c:v>
                </c:pt>
                <c:pt idx="137">
                  <c:v>14218.6</c:v>
                </c:pt>
                <c:pt idx="138">
                  <c:v>16544.9</c:v>
                </c:pt>
                <c:pt idx="139">
                  <c:v>12915.6</c:v>
                </c:pt>
                <c:pt idx="140">
                  <c:v>14883.4</c:v>
                </c:pt>
                <c:pt idx="141">
                  <c:v>21062.9</c:v>
                </c:pt>
                <c:pt idx="142">
                  <c:v>20103.7</c:v>
                </c:pt>
                <c:pt idx="143">
                  <c:v>22552.9</c:v>
                </c:pt>
                <c:pt idx="144">
                  <c:v>20167.7</c:v>
                </c:pt>
                <c:pt idx="145">
                  <c:v>17152.1</c:v>
                </c:pt>
                <c:pt idx="146">
                  <c:v>19451.4</c:v>
                </c:pt>
                <c:pt idx="147">
                  <c:v>16448.4</c:v>
                </c:pt>
                <c:pt idx="148">
                  <c:v>10991.5</c:v>
                </c:pt>
                <c:pt idx="149">
                  <c:v>16145.5</c:v>
                </c:pt>
                <c:pt idx="150">
                  <c:v>11052</c:v>
                </c:pt>
                <c:pt idx="151">
                  <c:v>7913.2</c:v>
                </c:pt>
                <c:pt idx="152">
                  <c:v>20900.5</c:v>
                </c:pt>
                <c:pt idx="153">
                  <c:v>19852.5</c:v>
                </c:pt>
                <c:pt idx="154">
                  <c:v>19259.3</c:v>
                </c:pt>
                <c:pt idx="155">
                  <c:v>17143.4</c:v>
                </c:pt>
                <c:pt idx="156">
                  <c:v>15825.9</c:v>
                </c:pt>
                <c:pt idx="157">
                  <c:v>17318.7</c:v>
                </c:pt>
                <c:pt idx="158">
                  <c:v>14260.7</c:v>
                </c:pt>
                <c:pt idx="159">
                  <c:v>14314.1</c:v>
                </c:pt>
                <c:pt idx="160">
                  <c:v>12729.5</c:v>
                </c:pt>
                <c:pt idx="161">
                  <c:v>12479.5</c:v>
                </c:pt>
                <c:pt idx="162">
                  <c:v>13209.2</c:v>
                </c:pt>
                <c:pt idx="163">
                  <c:v>14069.3</c:v>
                </c:pt>
                <c:pt idx="164">
                  <c:v>17717.3</c:v>
                </c:pt>
                <c:pt idx="165">
                  <c:v>14495.6</c:v>
                </c:pt>
                <c:pt idx="166">
                  <c:v>13284</c:v>
                </c:pt>
                <c:pt idx="167">
                  <c:v>15052.8</c:v>
                </c:pt>
                <c:pt idx="168">
                  <c:v>14881.4</c:v>
                </c:pt>
                <c:pt idx="169">
                  <c:v>10997.6</c:v>
                </c:pt>
                <c:pt idx="170">
                  <c:v>16799.1</c:v>
                </c:pt>
                <c:pt idx="171">
                  <c:v>12545</c:v>
                </c:pt>
                <c:pt idx="172">
                  <c:v>6064.2</c:v>
                </c:pt>
                <c:pt idx="173">
                  <c:v>4565.8</c:v>
                </c:pt>
                <c:pt idx="174">
                  <c:v>13173.6</c:v>
                </c:pt>
                <c:pt idx="175">
                  <c:v>13643.8</c:v>
                </c:pt>
                <c:pt idx="176">
                  <c:v>12495.5</c:v>
                </c:pt>
                <c:pt idx="177">
                  <c:v>10322.5</c:v>
                </c:pt>
                <c:pt idx="178">
                  <c:v>11948.9</c:v>
                </c:pt>
                <c:pt idx="179">
                  <c:v>11939.5</c:v>
                </c:pt>
                <c:pt idx="180">
                  <c:v>16801.9</c:v>
                </c:pt>
                <c:pt idx="181">
                  <c:v>13026.4</c:v>
                </c:pt>
                <c:pt idx="182">
                  <c:v>17496.8</c:v>
                </c:pt>
                <c:pt idx="183">
                  <c:v>13592.5</c:v>
                </c:pt>
                <c:pt idx="184">
                  <c:v>8922.1</c:v>
                </c:pt>
                <c:pt idx="185">
                  <c:v>9078.2</c:v>
                </c:pt>
                <c:pt idx="186">
                  <c:v>9692.9</c:v>
                </c:pt>
                <c:pt idx="187">
                  <c:v>15787.1</c:v>
                </c:pt>
                <c:pt idx="188">
                  <c:v>11629.7</c:v>
                </c:pt>
                <c:pt idx="189">
                  <c:v>13452.9</c:v>
                </c:pt>
                <c:pt idx="190">
                  <c:v>12988</c:v>
                </c:pt>
                <c:pt idx="191">
                  <c:v>11054.4</c:v>
                </c:pt>
                <c:pt idx="192">
                  <c:v>12682.9</c:v>
                </c:pt>
                <c:pt idx="193">
                  <c:v>9559.3</c:v>
                </c:pt>
                <c:pt idx="194">
                  <c:v>8248.9</c:v>
                </c:pt>
                <c:pt idx="195">
                  <c:v>11404.7</c:v>
                </c:pt>
                <c:pt idx="196">
                  <c:v>10459.8</c:v>
                </c:pt>
                <c:pt idx="197">
                  <c:v>7234.2</c:v>
                </c:pt>
                <c:pt idx="198">
                  <c:v>5034.6</c:v>
                </c:pt>
                <c:pt idx="199">
                  <c:v>7191.5</c:v>
                </c:pt>
                <c:pt idx="200">
                  <c:v>6786.8</c:v>
                </c:pt>
                <c:pt idx="201">
                  <c:v>10648.4</c:v>
                </c:pt>
                <c:pt idx="202">
                  <c:v>9766.1</c:v>
                </c:pt>
                <c:pt idx="203">
                  <c:v>8416.1</c:v>
                </c:pt>
                <c:pt idx="204">
                  <c:v>2232.7</c:v>
                </c:pt>
                <c:pt idx="205">
                  <c:v>2148.5</c:v>
                </c:pt>
                <c:pt idx="206">
                  <c:v>5284.4</c:v>
                </c:pt>
                <c:pt idx="207">
                  <c:v>7705.5</c:v>
                </c:pt>
                <c:pt idx="208">
                  <c:v>12978.3</c:v>
                </c:pt>
                <c:pt idx="209">
                  <c:v>12176.2</c:v>
                </c:pt>
                <c:pt idx="210">
                  <c:v>9104</c:v>
                </c:pt>
                <c:pt idx="211">
                  <c:v>13154.7</c:v>
                </c:pt>
                <c:pt idx="212">
                  <c:v>12874.4</c:v>
                </c:pt>
                <c:pt idx="213">
                  <c:v>15573.1</c:v>
                </c:pt>
                <c:pt idx="214">
                  <c:v>18131.9</c:v>
                </c:pt>
                <c:pt idx="215">
                  <c:v>20235.4</c:v>
                </c:pt>
                <c:pt idx="216">
                  <c:v>23526.7</c:v>
                </c:pt>
                <c:pt idx="217">
                  <c:v>17862</c:v>
                </c:pt>
                <c:pt idx="218">
                  <c:v>20042.2</c:v>
                </c:pt>
                <c:pt idx="219">
                  <c:v>16622.3</c:v>
                </c:pt>
                <c:pt idx="220">
                  <c:v>19695.6</c:v>
                </c:pt>
                <c:pt idx="221">
                  <c:v>15132.3</c:v>
                </c:pt>
                <c:pt idx="222">
                  <c:v>15421.1</c:v>
                </c:pt>
                <c:pt idx="223">
                  <c:v>16350.6</c:v>
                </c:pt>
                <c:pt idx="224">
                  <c:v>16289</c:v>
                </c:pt>
                <c:pt idx="225">
                  <c:v>16002</c:v>
                </c:pt>
                <c:pt idx="226">
                  <c:v>15103.5</c:v>
                </c:pt>
                <c:pt idx="227">
                  <c:v>16684.9</c:v>
                </c:pt>
                <c:pt idx="228">
                  <c:v>21417.3</c:v>
                </c:pt>
                <c:pt idx="229">
                  <c:v>20875.5</c:v>
                </c:pt>
                <c:pt idx="230">
                  <c:v>18282</c:v>
                </c:pt>
                <c:pt idx="231">
                  <c:v>18045.7</c:v>
                </c:pt>
                <c:pt idx="232">
                  <c:v>13730.7</c:v>
                </c:pt>
                <c:pt idx="233">
                  <c:v>4858.5</c:v>
                </c:pt>
                <c:pt idx="234">
                  <c:v>20638.7</c:v>
                </c:pt>
                <c:pt idx="235">
                  <c:v>21033.5</c:v>
                </c:pt>
                <c:pt idx="236">
                  <c:v>19797.4</c:v>
                </c:pt>
                <c:pt idx="237">
                  <c:v>15979.1</c:v>
                </c:pt>
                <c:pt idx="238">
                  <c:v>21091.4</c:v>
                </c:pt>
                <c:pt idx="239">
                  <c:v>24608.6</c:v>
                </c:pt>
                <c:pt idx="240">
                  <c:v>24167.6</c:v>
                </c:pt>
                <c:pt idx="241">
                  <c:v>23248.8</c:v>
                </c:pt>
                <c:pt idx="242">
                  <c:v>21912.9</c:v>
                </c:pt>
                <c:pt idx="243">
                  <c:v>19043.5</c:v>
                </c:pt>
                <c:pt idx="244">
                  <c:v>24114.6</c:v>
                </c:pt>
                <c:pt idx="245">
                  <c:v>25549</c:v>
                </c:pt>
                <c:pt idx="246">
                  <c:v>26865.9</c:v>
                </c:pt>
                <c:pt idx="247">
                  <c:v>11094.3</c:v>
                </c:pt>
                <c:pt idx="248">
                  <c:v>16404.8</c:v>
                </c:pt>
                <c:pt idx="249">
                  <c:v>12087.2</c:v>
                </c:pt>
                <c:pt idx="250">
                  <c:v>14765.5</c:v>
                </c:pt>
                <c:pt idx="251">
                  <c:v>10330.5</c:v>
                </c:pt>
                <c:pt idx="252">
                  <c:v>13756.2</c:v>
                </c:pt>
                <c:pt idx="253">
                  <c:v>15244</c:v>
                </c:pt>
                <c:pt idx="254">
                  <c:v>17635</c:v>
                </c:pt>
                <c:pt idx="255">
                  <c:v>17276.4</c:v>
                </c:pt>
                <c:pt idx="256">
                  <c:v>18154</c:v>
                </c:pt>
                <c:pt idx="257">
                  <c:v>19235.5</c:v>
                </c:pt>
                <c:pt idx="258">
                  <c:v>19267.1</c:v>
                </c:pt>
                <c:pt idx="259">
                  <c:v>17585.2</c:v>
                </c:pt>
                <c:pt idx="260">
                  <c:v>17458.5</c:v>
                </c:pt>
                <c:pt idx="261">
                  <c:v>14654</c:v>
                </c:pt>
                <c:pt idx="262">
                  <c:v>22001.1</c:v>
                </c:pt>
                <c:pt idx="263">
                  <c:v>15957.6</c:v>
                </c:pt>
                <c:pt idx="264">
                  <c:v>19298.9</c:v>
                </c:pt>
                <c:pt idx="265">
                  <c:v>17185.5</c:v>
                </c:pt>
                <c:pt idx="266">
                  <c:v>20557.8</c:v>
                </c:pt>
                <c:pt idx="267">
                  <c:v>20565.1</c:v>
                </c:pt>
                <c:pt idx="268">
                  <c:v>22679.3</c:v>
                </c:pt>
                <c:pt idx="269">
                  <c:v>26682.5</c:v>
                </c:pt>
                <c:pt idx="270">
                  <c:v>26116</c:v>
                </c:pt>
                <c:pt idx="271">
                  <c:v>25697.3</c:v>
                </c:pt>
                <c:pt idx="272">
                  <c:v>25550.1</c:v>
                </c:pt>
                <c:pt idx="273">
                  <c:v>26545.3</c:v>
                </c:pt>
                <c:pt idx="274">
                  <c:v>13512.1</c:v>
                </c:pt>
                <c:pt idx="275">
                  <c:v>5485.4</c:v>
                </c:pt>
                <c:pt idx="276">
                  <c:v>8979</c:v>
                </c:pt>
                <c:pt idx="277">
                  <c:v>22671.6</c:v>
                </c:pt>
                <c:pt idx="278">
                  <c:v>23646.3</c:v>
                </c:pt>
                <c:pt idx="279">
                  <c:v>20302.1</c:v>
                </c:pt>
                <c:pt idx="280">
                  <c:v>20545.8</c:v>
                </c:pt>
                <c:pt idx="281">
                  <c:v>21965.1</c:v>
                </c:pt>
                <c:pt idx="282">
                  <c:v>22346.4</c:v>
                </c:pt>
                <c:pt idx="283">
                  <c:v>20998.7</c:v>
                </c:pt>
                <c:pt idx="284">
                  <c:v>21846.7</c:v>
                </c:pt>
                <c:pt idx="285">
                  <c:v>15054.6</c:v>
                </c:pt>
                <c:pt idx="286">
                  <c:v>15907.2</c:v>
                </c:pt>
                <c:pt idx="287">
                  <c:v>16707.3</c:v>
                </c:pt>
                <c:pt idx="288">
                  <c:v>18847.1</c:v>
                </c:pt>
                <c:pt idx="289">
                  <c:v>13725.7</c:v>
                </c:pt>
                <c:pt idx="290">
                  <c:v>14208</c:v>
                </c:pt>
                <c:pt idx="291">
                  <c:v>15016.5</c:v>
                </c:pt>
                <c:pt idx="292">
                  <c:v>17425</c:v>
                </c:pt>
                <c:pt idx="293">
                  <c:v>17653</c:v>
                </c:pt>
                <c:pt idx="294">
                  <c:v>20001.1</c:v>
                </c:pt>
                <c:pt idx="295">
                  <c:v>14231.3</c:v>
                </c:pt>
                <c:pt idx="296">
                  <c:v>17460.2</c:v>
                </c:pt>
                <c:pt idx="297">
                  <c:v>16354.3</c:v>
                </c:pt>
                <c:pt idx="298">
                  <c:v>19464.2</c:v>
                </c:pt>
                <c:pt idx="299">
                  <c:v>15985.3</c:v>
                </c:pt>
                <c:pt idx="300">
                  <c:v>5090.1</c:v>
                </c:pt>
                <c:pt idx="301">
                  <c:v>1841.9</c:v>
                </c:pt>
                <c:pt idx="302">
                  <c:v>14010.3</c:v>
                </c:pt>
                <c:pt idx="303">
                  <c:v>15171.8</c:v>
                </c:pt>
                <c:pt idx="304">
                  <c:v>8746.3</c:v>
                </c:pt>
                <c:pt idx="305">
                  <c:v>12187.1</c:v>
                </c:pt>
                <c:pt idx="306">
                  <c:v>13476.9</c:v>
                </c:pt>
                <c:pt idx="307">
                  <c:v>12601</c:v>
                </c:pt>
                <c:pt idx="308">
                  <c:v>10748.3</c:v>
                </c:pt>
                <c:pt idx="309">
                  <c:v>14450.3</c:v>
                </c:pt>
                <c:pt idx="310">
                  <c:v>19133.3</c:v>
                </c:pt>
                <c:pt idx="311">
                  <c:v>18504.1</c:v>
                </c:pt>
                <c:pt idx="312">
                  <c:v>21827</c:v>
                </c:pt>
                <c:pt idx="313">
                  <c:v>22606.9</c:v>
                </c:pt>
                <c:pt idx="314">
                  <c:v>20114.9</c:v>
                </c:pt>
                <c:pt idx="315">
                  <c:v>21937.2</c:v>
                </c:pt>
                <c:pt idx="316">
                  <c:v>21198.7</c:v>
                </c:pt>
                <c:pt idx="317">
                  <c:v>18956.2</c:v>
                </c:pt>
                <c:pt idx="318">
                  <c:v>18826.6</c:v>
                </c:pt>
                <c:pt idx="319">
                  <c:v>16294.9</c:v>
                </c:pt>
                <c:pt idx="320">
                  <c:v>18416.1</c:v>
                </c:pt>
                <c:pt idx="321">
                  <c:v>20492.7</c:v>
                </c:pt>
                <c:pt idx="322">
                  <c:v>16245.6</c:v>
                </c:pt>
                <c:pt idx="323">
                  <c:v>17115.5</c:v>
                </c:pt>
                <c:pt idx="324">
                  <c:v>18753.2</c:v>
                </c:pt>
                <c:pt idx="325">
                  <c:v>16539.8</c:v>
                </c:pt>
                <c:pt idx="326">
                  <c:v>14921.9</c:v>
                </c:pt>
                <c:pt idx="327">
                  <c:v>2716.2</c:v>
                </c:pt>
                <c:pt idx="328">
                  <c:v>5728.1</c:v>
                </c:pt>
                <c:pt idx="329">
                  <c:v>17352.3</c:v>
                </c:pt>
                <c:pt idx="330">
                  <c:v>12448.4</c:v>
                </c:pt>
                <c:pt idx="331">
                  <c:v>16560.3</c:v>
                </c:pt>
                <c:pt idx="332">
                  <c:v>17104.1</c:v>
                </c:pt>
                <c:pt idx="333">
                  <c:v>17710.6</c:v>
                </c:pt>
                <c:pt idx="334">
                  <c:v>18323.4</c:v>
                </c:pt>
                <c:pt idx="335">
                  <c:v>16963.6</c:v>
                </c:pt>
                <c:pt idx="336">
                  <c:v>21466.3</c:v>
                </c:pt>
                <c:pt idx="337">
                  <c:v>13762.7</c:v>
                </c:pt>
                <c:pt idx="338">
                  <c:v>17309.3</c:v>
                </c:pt>
                <c:pt idx="339">
                  <c:v>15118.6</c:v>
                </c:pt>
                <c:pt idx="340">
                  <c:v>13982</c:v>
                </c:pt>
                <c:pt idx="341">
                  <c:v>14886.8</c:v>
                </c:pt>
                <c:pt idx="342">
                  <c:v>19282.9</c:v>
                </c:pt>
                <c:pt idx="343">
                  <c:v>13392.3</c:v>
                </c:pt>
                <c:pt idx="344">
                  <c:v>12479.1</c:v>
                </c:pt>
                <c:pt idx="345">
                  <c:v>10950</c:v>
                </c:pt>
                <c:pt idx="346">
                  <c:v>10817.5</c:v>
                </c:pt>
                <c:pt idx="347">
                  <c:v>11650.4</c:v>
                </c:pt>
                <c:pt idx="348">
                  <c:v>17161.5</c:v>
                </c:pt>
                <c:pt idx="349">
                  <c:v>17403.2</c:v>
                </c:pt>
                <c:pt idx="350">
                  <c:v>18793.5</c:v>
                </c:pt>
                <c:pt idx="351">
                  <c:v>16676</c:v>
                </c:pt>
                <c:pt idx="352">
                  <c:v>11015.4</c:v>
                </c:pt>
                <c:pt idx="353">
                  <c:v>19284.9</c:v>
                </c:pt>
                <c:pt idx="354">
                  <c:v>14573.3</c:v>
                </c:pt>
                <c:pt idx="355">
                  <c:v>18982.3</c:v>
                </c:pt>
                <c:pt idx="356">
                  <c:v>14894.4</c:v>
                </c:pt>
                <c:pt idx="357">
                  <c:v>15426.2</c:v>
                </c:pt>
                <c:pt idx="358">
                  <c:v>13281.5</c:v>
                </c:pt>
                <c:pt idx="359">
                  <c:v>17371.5</c:v>
                </c:pt>
                <c:pt idx="360">
                  <c:v>14085.9</c:v>
                </c:pt>
                <c:pt idx="361">
                  <c:v>18605.4</c:v>
                </c:pt>
                <c:pt idx="362">
                  <c:v>13725.8</c:v>
                </c:pt>
                <c:pt idx="363">
                  <c:v>21124.5</c:v>
                </c:pt>
                <c:pt idx="364">
                  <c:v>19969.6</c:v>
                </c:pt>
                <c:pt idx="365">
                  <c:v>18168.8</c:v>
                </c:pt>
                <c:pt idx="366">
                  <c:v>17511.8</c:v>
                </c:pt>
                <c:pt idx="367">
                  <c:v>21106.5</c:v>
                </c:pt>
                <c:pt idx="368">
                  <c:v>18071.1</c:v>
                </c:pt>
                <c:pt idx="369">
                  <c:v>4561.4</c:v>
                </c:pt>
                <c:pt idx="370">
                  <c:v>3677.5</c:v>
                </c:pt>
                <c:pt idx="371">
                  <c:v>18728</c:v>
                </c:pt>
                <c:pt idx="372">
                  <c:v>16039.7</c:v>
                </c:pt>
                <c:pt idx="373">
                  <c:v>12408</c:v>
                </c:pt>
                <c:pt idx="374">
                  <c:v>14814.3</c:v>
                </c:pt>
                <c:pt idx="375">
                  <c:v>15495.3</c:v>
                </c:pt>
                <c:pt idx="376">
                  <c:v>13336.8</c:v>
                </c:pt>
                <c:pt idx="377">
                  <c:v>8759.8</c:v>
                </c:pt>
                <c:pt idx="378">
                  <c:v>17673.3</c:v>
                </c:pt>
                <c:pt idx="379">
                  <c:v>18718.2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Date/Time</a:t>
                </a:r>
              </a:p>
            </c:rich>
          </c:tx>
          <c:layout/>
        </c:title>
        <c:numFmt formatCode="ddd m/d/yy hh:mm:ss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guds.847c8e32.tegu-2016.09.07.11.03.56 CPU Time %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sy (system time)</c:v>
          </c:tx>
          <c:spPr>
            <a:ln w="28575"/>
          </c:spPr>
          <c:trendline>
            <c:trendlineType val="linear"/>
          </c:trendline>
          <c:cat>
            <c:numRef>
              <c:f>Vmstat!$C$33:$C$412</c:f>
              <c:numCache>
                <c:formatCode>General</c:formatCode>
                <c:ptCount val="380"/>
                <c:pt idx="0">
                  <c:v>42620.4615856481</c:v>
                </c:pt>
                <c:pt idx="1">
                  <c:v>42620.4615972222</c:v>
                </c:pt>
                <c:pt idx="2">
                  <c:v>42620.4616087963</c:v>
                </c:pt>
                <c:pt idx="3">
                  <c:v>42620.4616203704</c:v>
                </c:pt>
                <c:pt idx="4">
                  <c:v>42620.4616319444</c:v>
                </c:pt>
                <c:pt idx="5">
                  <c:v>42620.4616435185</c:v>
                </c:pt>
                <c:pt idx="6">
                  <c:v>42620.4616550926</c:v>
                </c:pt>
                <c:pt idx="7">
                  <c:v>42620.4616666667</c:v>
                </c:pt>
                <c:pt idx="8">
                  <c:v>42620.4616782407</c:v>
                </c:pt>
                <c:pt idx="9">
                  <c:v>42620.4616898148</c:v>
                </c:pt>
                <c:pt idx="10">
                  <c:v>42620.4617013889</c:v>
                </c:pt>
                <c:pt idx="11">
                  <c:v>42620.461712963</c:v>
                </c:pt>
                <c:pt idx="12">
                  <c:v>42620.461724537</c:v>
                </c:pt>
                <c:pt idx="13">
                  <c:v>42620.4617361111</c:v>
                </c:pt>
                <c:pt idx="14">
                  <c:v>42620.4617476852</c:v>
                </c:pt>
                <c:pt idx="15">
                  <c:v>42620.4617592593</c:v>
                </c:pt>
                <c:pt idx="16">
                  <c:v>42620.4617708333</c:v>
                </c:pt>
                <c:pt idx="17">
                  <c:v>42620.4617824074</c:v>
                </c:pt>
                <c:pt idx="18">
                  <c:v>42620.4617939815</c:v>
                </c:pt>
                <c:pt idx="19">
                  <c:v>42620.4628472222</c:v>
                </c:pt>
                <c:pt idx="20">
                  <c:v>42620.4628587963</c:v>
                </c:pt>
                <c:pt idx="21">
                  <c:v>42620.4628703704</c:v>
                </c:pt>
                <c:pt idx="22">
                  <c:v>42620.4628819444</c:v>
                </c:pt>
                <c:pt idx="23">
                  <c:v>42620.4628935185</c:v>
                </c:pt>
                <c:pt idx="24">
                  <c:v>42620.4629050926</c:v>
                </c:pt>
                <c:pt idx="25">
                  <c:v>42620.4629166667</c:v>
                </c:pt>
                <c:pt idx="26">
                  <c:v>42620.4629282407</c:v>
                </c:pt>
                <c:pt idx="27">
                  <c:v>42620.4629398148</c:v>
                </c:pt>
                <c:pt idx="28">
                  <c:v>42620.4629513889</c:v>
                </c:pt>
                <c:pt idx="29">
                  <c:v>42620.462962963</c:v>
                </c:pt>
                <c:pt idx="30">
                  <c:v>42620.462974537</c:v>
                </c:pt>
                <c:pt idx="31">
                  <c:v>42620.4629861111</c:v>
                </c:pt>
                <c:pt idx="32">
                  <c:v>42620.4629976852</c:v>
                </c:pt>
                <c:pt idx="33">
                  <c:v>42620.4630092593</c:v>
                </c:pt>
                <c:pt idx="34">
                  <c:v>42620.4630208333</c:v>
                </c:pt>
                <c:pt idx="35">
                  <c:v>42620.4630324074</c:v>
                </c:pt>
                <c:pt idx="36">
                  <c:v>42620.4630439815</c:v>
                </c:pt>
                <c:pt idx="37">
                  <c:v>42620.4630555556</c:v>
                </c:pt>
                <c:pt idx="38">
                  <c:v>42620.4640509259</c:v>
                </c:pt>
                <c:pt idx="39">
                  <c:v>42620.4640625</c:v>
                </c:pt>
                <c:pt idx="40">
                  <c:v>42620.4640740741</c:v>
                </c:pt>
                <c:pt idx="41">
                  <c:v>42620.4640856481</c:v>
                </c:pt>
                <c:pt idx="42">
                  <c:v>42620.4640972222</c:v>
                </c:pt>
                <c:pt idx="43">
                  <c:v>42620.4641087963</c:v>
                </c:pt>
                <c:pt idx="44">
                  <c:v>42620.4641203704</c:v>
                </c:pt>
                <c:pt idx="45">
                  <c:v>42620.4641319444</c:v>
                </c:pt>
                <c:pt idx="46">
                  <c:v>42620.4641435185</c:v>
                </c:pt>
                <c:pt idx="47">
                  <c:v>42620.4641550926</c:v>
                </c:pt>
                <c:pt idx="48">
                  <c:v>42620.4641666667</c:v>
                </c:pt>
                <c:pt idx="49">
                  <c:v>42620.4641782407</c:v>
                </c:pt>
                <c:pt idx="50">
                  <c:v>42620.4641898148</c:v>
                </c:pt>
                <c:pt idx="51">
                  <c:v>42620.4642013889</c:v>
                </c:pt>
                <c:pt idx="52">
                  <c:v>42620.464212963</c:v>
                </c:pt>
                <c:pt idx="53">
                  <c:v>42620.464224537</c:v>
                </c:pt>
                <c:pt idx="54">
                  <c:v>42620.4642361111</c:v>
                </c:pt>
                <c:pt idx="55">
                  <c:v>42620.4642476852</c:v>
                </c:pt>
                <c:pt idx="56">
                  <c:v>42620.4642592593</c:v>
                </c:pt>
                <c:pt idx="57">
                  <c:v>42620.4653356482</c:v>
                </c:pt>
                <c:pt idx="58">
                  <c:v>42620.4653472222</c:v>
                </c:pt>
                <c:pt idx="59">
                  <c:v>42620.4653587963</c:v>
                </c:pt>
                <c:pt idx="60">
                  <c:v>42620.4653703704</c:v>
                </c:pt>
                <c:pt idx="61">
                  <c:v>42620.4653819444</c:v>
                </c:pt>
                <c:pt idx="62">
                  <c:v>42620.4653935185</c:v>
                </c:pt>
                <c:pt idx="63">
                  <c:v>42620.4654050926</c:v>
                </c:pt>
                <c:pt idx="64">
                  <c:v>42620.4654166667</c:v>
                </c:pt>
                <c:pt idx="65">
                  <c:v>42620.4654282407</c:v>
                </c:pt>
                <c:pt idx="66">
                  <c:v>42620.4654398148</c:v>
                </c:pt>
                <c:pt idx="67">
                  <c:v>42620.4654513889</c:v>
                </c:pt>
                <c:pt idx="68">
                  <c:v>42620.465462963</c:v>
                </c:pt>
                <c:pt idx="69">
                  <c:v>42620.465474537</c:v>
                </c:pt>
                <c:pt idx="70">
                  <c:v>42620.4654861111</c:v>
                </c:pt>
                <c:pt idx="71">
                  <c:v>42620.4654976852</c:v>
                </c:pt>
                <c:pt idx="72">
                  <c:v>42620.4655092593</c:v>
                </c:pt>
                <c:pt idx="73">
                  <c:v>42620.4655208333</c:v>
                </c:pt>
                <c:pt idx="74">
                  <c:v>42620.4655324074</c:v>
                </c:pt>
                <c:pt idx="75">
                  <c:v>42620.4655439815</c:v>
                </c:pt>
                <c:pt idx="76">
                  <c:v>42620.4664814815</c:v>
                </c:pt>
                <c:pt idx="77">
                  <c:v>42620.4664930556</c:v>
                </c:pt>
                <c:pt idx="78">
                  <c:v>42620.4665046296</c:v>
                </c:pt>
                <c:pt idx="79">
                  <c:v>42620.4665162037</c:v>
                </c:pt>
                <c:pt idx="80">
                  <c:v>42620.4665277778</c:v>
                </c:pt>
                <c:pt idx="81">
                  <c:v>42620.4665393519</c:v>
                </c:pt>
                <c:pt idx="82">
                  <c:v>42620.4665509259</c:v>
                </c:pt>
                <c:pt idx="83">
                  <c:v>42620.4665625</c:v>
                </c:pt>
                <c:pt idx="84">
                  <c:v>42620.4665740741</c:v>
                </c:pt>
                <c:pt idx="85">
                  <c:v>42620.4665856482</c:v>
                </c:pt>
                <c:pt idx="86">
                  <c:v>42620.4665972222</c:v>
                </c:pt>
                <c:pt idx="87">
                  <c:v>42620.4666087963</c:v>
                </c:pt>
                <c:pt idx="88">
                  <c:v>42620.4666203704</c:v>
                </c:pt>
                <c:pt idx="89">
                  <c:v>42620.4666319444</c:v>
                </c:pt>
                <c:pt idx="90">
                  <c:v>42620.4666435185</c:v>
                </c:pt>
                <c:pt idx="91">
                  <c:v>42620.4666550926</c:v>
                </c:pt>
                <c:pt idx="92">
                  <c:v>42620.4666666667</c:v>
                </c:pt>
                <c:pt idx="93">
                  <c:v>42620.4666782407</c:v>
                </c:pt>
                <c:pt idx="94">
                  <c:v>42620.4666898148</c:v>
                </c:pt>
                <c:pt idx="95">
                  <c:v>42620.4678472222</c:v>
                </c:pt>
                <c:pt idx="96">
                  <c:v>42620.4678587963</c:v>
                </c:pt>
                <c:pt idx="97">
                  <c:v>42620.4678703704</c:v>
                </c:pt>
                <c:pt idx="98">
                  <c:v>42620.4678819444</c:v>
                </c:pt>
                <c:pt idx="99">
                  <c:v>42620.4678935185</c:v>
                </c:pt>
                <c:pt idx="100">
                  <c:v>42620.4679050926</c:v>
                </c:pt>
                <c:pt idx="101">
                  <c:v>42620.4679166667</c:v>
                </c:pt>
                <c:pt idx="102">
                  <c:v>42620.4679282407</c:v>
                </c:pt>
                <c:pt idx="103">
                  <c:v>42620.4679398148</c:v>
                </c:pt>
                <c:pt idx="104">
                  <c:v>42620.4679513889</c:v>
                </c:pt>
                <c:pt idx="105">
                  <c:v>42620.467962963</c:v>
                </c:pt>
                <c:pt idx="106">
                  <c:v>42620.467974537</c:v>
                </c:pt>
                <c:pt idx="107">
                  <c:v>42620.4679861111</c:v>
                </c:pt>
                <c:pt idx="108">
                  <c:v>42620.4679976852</c:v>
                </c:pt>
                <c:pt idx="109">
                  <c:v>42620.4680092593</c:v>
                </c:pt>
                <c:pt idx="110">
                  <c:v>42620.4680208333</c:v>
                </c:pt>
                <c:pt idx="111">
                  <c:v>42620.4680324074</c:v>
                </c:pt>
                <c:pt idx="112">
                  <c:v>42620.4680439815</c:v>
                </c:pt>
                <c:pt idx="113">
                  <c:v>42620.4680555556</c:v>
                </c:pt>
                <c:pt idx="114">
                  <c:v>42620.4692939815</c:v>
                </c:pt>
                <c:pt idx="115">
                  <c:v>42620.4693055556</c:v>
                </c:pt>
                <c:pt idx="116">
                  <c:v>42620.4693171296</c:v>
                </c:pt>
                <c:pt idx="117">
                  <c:v>42620.4693287037</c:v>
                </c:pt>
                <c:pt idx="118">
                  <c:v>42620.4693402778</c:v>
                </c:pt>
                <c:pt idx="119">
                  <c:v>42620.4693518519</c:v>
                </c:pt>
                <c:pt idx="120">
                  <c:v>42620.4693634259</c:v>
                </c:pt>
                <c:pt idx="121">
                  <c:v>42620.469375</c:v>
                </c:pt>
                <c:pt idx="122">
                  <c:v>42620.4693865741</c:v>
                </c:pt>
                <c:pt idx="123">
                  <c:v>42620.4693981481</c:v>
                </c:pt>
                <c:pt idx="124">
                  <c:v>42620.4694097222</c:v>
                </c:pt>
                <c:pt idx="125">
                  <c:v>42620.4694212963</c:v>
                </c:pt>
                <c:pt idx="126">
                  <c:v>42620.4694328704</c:v>
                </c:pt>
                <c:pt idx="127">
                  <c:v>42620.4694444444</c:v>
                </c:pt>
                <c:pt idx="128">
                  <c:v>42620.4694560185</c:v>
                </c:pt>
                <c:pt idx="129">
                  <c:v>42620.4694675926</c:v>
                </c:pt>
                <c:pt idx="130">
                  <c:v>42620.4694791667</c:v>
                </c:pt>
                <c:pt idx="131">
                  <c:v>42620.4694907407</c:v>
                </c:pt>
                <c:pt idx="132">
                  <c:v>42620.4695023148</c:v>
                </c:pt>
                <c:pt idx="133">
                  <c:v>42620.470625</c:v>
                </c:pt>
                <c:pt idx="134">
                  <c:v>42620.4706365741</c:v>
                </c:pt>
                <c:pt idx="135">
                  <c:v>42620.4706481481</c:v>
                </c:pt>
                <c:pt idx="136">
                  <c:v>42620.4706597222</c:v>
                </c:pt>
                <c:pt idx="137">
                  <c:v>42620.4706712963</c:v>
                </c:pt>
                <c:pt idx="138">
                  <c:v>42620.4706828704</c:v>
                </c:pt>
                <c:pt idx="139">
                  <c:v>42620.4706944444</c:v>
                </c:pt>
                <c:pt idx="140">
                  <c:v>42620.4707060185</c:v>
                </c:pt>
                <c:pt idx="141">
                  <c:v>42620.4707175926</c:v>
                </c:pt>
                <c:pt idx="142">
                  <c:v>42620.4707291667</c:v>
                </c:pt>
                <c:pt idx="143">
                  <c:v>42620.4707407407</c:v>
                </c:pt>
                <c:pt idx="144">
                  <c:v>42620.4707523148</c:v>
                </c:pt>
                <c:pt idx="145">
                  <c:v>42620.4707638889</c:v>
                </c:pt>
                <c:pt idx="146">
                  <c:v>42620.470775463</c:v>
                </c:pt>
                <c:pt idx="147">
                  <c:v>42620.470787037</c:v>
                </c:pt>
                <c:pt idx="148">
                  <c:v>42620.4707986111</c:v>
                </c:pt>
                <c:pt idx="149">
                  <c:v>42620.4708101852</c:v>
                </c:pt>
                <c:pt idx="150">
                  <c:v>42620.4708217593</c:v>
                </c:pt>
                <c:pt idx="151">
                  <c:v>42620.4708333333</c:v>
                </c:pt>
                <c:pt idx="152">
                  <c:v>42620.4718055556</c:v>
                </c:pt>
                <c:pt idx="153">
                  <c:v>42620.4718171296</c:v>
                </c:pt>
                <c:pt idx="154">
                  <c:v>42620.4718287037</c:v>
                </c:pt>
                <c:pt idx="155">
                  <c:v>42620.4718402778</c:v>
                </c:pt>
                <c:pt idx="156">
                  <c:v>42620.4718518518</c:v>
                </c:pt>
                <c:pt idx="157">
                  <c:v>42620.4718634259</c:v>
                </c:pt>
                <c:pt idx="158">
                  <c:v>42620.471875</c:v>
                </c:pt>
                <c:pt idx="159">
                  <c:v>42620.4718865741</c:v>
                </c:pt>
                <c:pt idx="160">
                  <c:v>42620.4718981481</c:v>
                </c:pt>
                <c:pt idx="161">
                  <c:v>42620.4719097222</c:v>
                </c:pt>
                <c:pt idx="162">
                  <c:v>42620.4719212963</c:v>
                </c:pt>
                <c:pt idx="163">
                  <c:v>42620.4719328704</c:v>
                </c:pt>
                <c:pt idx="164">
                  <c:v>42620.4719444444</c:v>
                </c:pt>
                <c:pt idx="165">
                  <c:v>42620.4719560185</c:v>
                </c:pt>
                <c:pt idx="166">
                  <c:v>42620.4719675926</c:v>
                </c:pt>
                <c:pt idx="167">
                  <c:v>42620.4719791667</c:v>
                </c:pt>
                <c:pt idx="168">
                  <c:v>42620.4719907407</c:v>
                </c:pt>
                <c:pt idx="169">
                  <c:v>42620.4720023148</c:v>
                </c:pt>
                <c:pt idx="170">
                  <c:v>42620.4720138889</c:v>
                </c:pt>
                <c:pt idx="171">
                  <c:v>42620.4730555556</c:v>
                </c:pt>
                <c:pt idx="172">
                  <c:v>42620.4730671296</c:v>
                </c:pt>
                <c:pt idx="173">
                  <c:v>42620.4730787037</c:v>
                </c:pt>
                <c:pt idx="174">
                  <c:v>42620.4730902778</c:v>
                </c:pt>
                <c:pt idx="175">
                  <c:v>42620.4731018519</c:v>
                </c:pt>
                <c:pt idx="176">
                  <c:v>42620.4731134259</c:v>
                </c:pt>
                <c:pt idx="177">
                  <c:v>42620.473125</c:v>
                </c:pt>
                <c:pt idx="178">
                  <c:v>42620.4731365741</c:v>
                </c:pt>
                <c:pt idx="179">
                  <c:v>42620.4731481482</c:v>
                </c:pt>
                <c:pt idx="180">
                  <c:v>42620.4731597222</c:v>
                </c:pt>
                <c:pt idx="181">
                  <c:v>42620.4731712963</c:v>
                </c:pt>
                <c:pt idx="182">
                  <c:v>42620.4731828704</c:v>
                </c:pt>
                <c:pt idx="183">
                  <c:v>42620.4731944444</c:v>
                </c:pt>
                <c:pt idx="184">
                  <c:v>42620.4732060185</c:v>
                </c:pt>
                <c:pt idx="185">
                  <c:v>42620.4732175926</c:v>
                </c:pt>
                <c:pt idx="186">
                  <c:v>42620.4732291667</c:v>
                </c:pt>
                <c:pt idx="187">
                  <c:v>42620.4732407407</c:v>
                </c:pt>
                <c:pt idx="188">
                  <c:v>42620.4732523148</c:v>
                </c:pt>
                <c:pt idx="189">
                  <c:v>42620.4732638889</c:v>
                </c:pt>
                <c:pt idx="190">
                  <c:v>42620.4742939815</c:v>
                </c:pt>
                <c:pt idx="191">
                  <c:v>42620.4743055556</c:v>
                </c:pt>
                <c:pt idx="192">
                  <c:v>42620.4743171296</c:v>
                </c:pt>
                <c:pt idx="193">
                  <c:v>42620.4743287037</c:v>
                </c:pt>
                <c:pt idx="194">
                  <c:v>42620.4743402778</c:v>
                </c:pt>
                <c:pt idx="195">
                  <c:v>42620.4743518519</c:v>
                </c:pt>
                <c:pt idx="196">
                  <c:v>42620.4743634259</c:v>
                </c:pt>
                <c:pt idx="197">
                  <c:v>42620.474375</c:v>
                </c:pt>
                <c:pt idx="198">
                  <c:v>42620.4743865741</c:v>
                </c:pt>
                <c:pt idx="199">
                  <c:v>42620.4743981482</c:v>
                </c:pt>
                <c:pt idx="200">
                  <c:v>42620.4744097222</c:v>
                </c:pt>
                <c:pt idx="201">
                  <c:v>42620.4744212963</c:v>
                </c:pt>
                <c:pt idx="202">
                  <c:v>42620.4744328704</c:v>
                </c:pt>
                <c:pt idx="203">
                  <c:v>42620.4744444444</c:v>
                </c:pt>
                <c:pt idx="204">
                  <c:v>42620.4744560185</c:v>
                </c:pt>
                <c:pt idx="205">
                  <c:v>42620.4744675926</c:v>
                </c:pt>
                <c:pt idx="206">
                  <c:v>42620.4744791667</c:v>
                </c:pt>
                <c:pt idx="207">
                  <c:v>42620.4744907407</c:v>
                </c:pt>
                <c:pt idx="208">
                  <c:v>42620.4745023148</c:v>
                </c:pt>
                <c:pt idx="209">
                  <c:v>42620.4755787037</c:v>
                </c:pt>
                <c:pt idx="210">
                  <c:v>42620.4755902778</c:v>
                </c:pt>
                <c:pt idx="211">
                  <c:v>42620.4756018519</c:v>
                </c:pt>
                <c:pt idx="212">
                  <c:v>42620.4756134259</c:v>
                </c:pt>
                <c:pt idx="213">
                  <c:v>42620.475625</c:v>
                </c:pt>
                <c:pt idx="214">
                  <c:v>42620.4756365741</c:v>
                </c:pt>
                <c:pt idx="215">
                  <c:v>42620.4756481481</c:v>
                </c:pt>
                <c:pt idx="216">
                  <c:v>42620.4756597222</c:v>
                </c:pt>
                <c:pt idx="217">
                  <c:v>42620.4756712963</c:v>
                </c:pt>
                <c:pt idx="218">
                  <c:v>42620.4756828704</c:v>
                </c:pt>
                <c:pt idx="219">
                  <c:v>42620.4756944444</c:v>
                </c:pt>
                <c:pt idx="220">
                  <c:v>42620.4757060185</c:v>
                </c:pt>
                <c:pt idx="221">
                  <c:v>42620.4757175926</c:v>
                </c:pt>
                <c:pt idx="222">
                  <c:v>42620.4757291667</c:v>
                </c:pt>
                <c:pt idx="223">
                  <c:v>42620.4757407407</c:v>
                </c:pt>
                <c:pt idx="224">
                  <c:v>42620.4757523148</c:v>
                </c:pt>
                <c:pt idx="225">
                  <c:v>42620.4757638889</c:v>
                </c:pt>
                <c:pt idx="226">
                  <c:v>42620.475775463</c:v>
                </c:pt>
                <c:pt idx="227">
                  <c:v>42620.475787037</c:v>
                </c:pt>
                <c:pt idx="228">
                  <c:v>42620.4768287037</c:v>
                </c:pt>
                <c:pt idx="229">
                  <c:v>42620.4768402778</c:v>
                </c:pt>
                <c:pt idx="230">
                  <c:v>42620.4768518519</c:v>
                </c:pt>
                <c:pt idx="231">
                  <c:v>42620.4768634259</c:v>
                </c:pt>
                <c:pt idx="232">
                  <c:v>42620.476875</c:v>
                </c:pt>
                <c:pt idx="233">
                  <c:v>42620.4768865741</c:v>
                </c:pt>
                <c:pt idx="234">
                  <c:v>42620.4768981481</c:v>
                </c:pt>
                <c:pt idx="235">
                  <c:v>42620.4769097222</c:v>
                </c:pt>
                <c:pt idx="236">
                  <c:v>42620.4769212963</c:v>
                </c:pt>
                <c:pt idx="237">
                  <c:v>42620.4769328704</c:v>
                </c:pt>
                <c:pt idx="238">
                  <c:v>42620.4769444444</c:v>
                </c:pt>
                <c:pt idx="239">
                  <c:v>42620.4769560185</c:v>
                </c:pt>
                <c:pt idx="240">
                  <c:v>42620.4769675926</c:v>
                </c:pt>
                <c:pt idx="241">
                  <c:v>42620.4769791667</c:v>
                </c:pt>
                <c:pt idx="242">
                  <c:v>42620.4769907407</c:v>
                </c:pt>
                <c:pt idx="243">
                  <c:v>42620.4770023148</c:v>
                </c:pt>
                <c:pt idx="244">
                  <c:v>42620.4770138889</c:v>
                </c:pt>
                <c:pt idx="245">
                  <c:v>42620.477025463</c:v>
                </c:pt>
                <c:pt idx="246">
                  <c:v>42620.477037037</c:v>
                </c:pt>
                <c:pt idx="247">
                  <c:v>42620.4780092593</c:v>
                </c:pt>
                <c:pt idx="248">
                  <c:v>42620.4780208333</c:v>
                </c:pt>
                <c:pt idx="249">
                  <c:v>42620.4780324074</c:v>
                </c:pt>
                <c:pt idx="250">
                  <c:v>42620.4780439815</c:v>
                </c:pt>
                <c:pt idx="251">
                  <c:v>42620.4780555556</c:v>
                </c:pt>
                <c:pt idx="252">
                  <c:v>42620.4780671296</c:v>
                </c:pt>
                <c:pt idx="253">
                  <c:v>42620.4780787037</c:v>
                </c:pt>
                <c:pt idx="254">
                  <c:v>42620.4780902778</c:v>
                </c:pt>
                <c:pt idx="255">
                  <c:v>42620.4781018519</c:v>
                </c:pt>
                <c:pt idx="256">
                  <c:v>42620.4781134259</c:v>
                </c:pt>
                <c:pt idx="257">
                  <c:v>42620.478125</c:v>
                </c:pt>
                <c:pt idx="258">
                  <c:v>42620.4781365741</c:v>
                </c:pt>
                <c:pt idx="259">
                  <c:v>42620.4781481481</c:v>
                </c:pt>
                <c:pt idx="260">
                  <c:v>42620.4781597222</c:v>
                </c:pt>
                <c:pt idx="261">
                  <c:v>42620.4781712963</c:v>
                </c:pt>
                <c:pt idx="262">
                  <c:v>42620.4781828704</c:v>
                </c:pt>
                <c:pt idx="263">
                  <c:v>42620.4781944444</c:v>
                </c:pt>
                <c:pt idx="264">
                  <c:v>42620.4782060185</c:v>
                </c:pt>
                <c:pt idx="265">
                  <c:v>42620.4782175926</c:v>
                </c:pt>
                <c:pt idx="266">
                  <c:v>42620.479224537</c:v>
                </c:pt>
                <c:pt idx="267">
                  <c:v>42620.4792361111</c:v>
                </c:pt>
                <c:pt idx="268">
                  <c:v>42620.4792476852</c:v>
                </c:pt>
                <c:pt idx="269">
                  <c:v>42620.4792592593</c:v>
                </c:pt>
                <c:pt idx="270">
                  <c:v>42620.4792708333</c:v>
                </c:pt>
                <c:pt idx="271">
                  <c:v>42620.4792824074</c:v>
                </c:pt>
                <c:pt idx="272">
                  <c:v>42620.4792939815</c:v>
                </c:pt>
                <c:pt idx="273">
                  <c:v>42620.4793055556</c:v>
                </c:pt>
                <c:pt idx="274">
                  <c:v>42620.4793171296</c:v>
                </c:pt>
                <c:pt idx="275">
                  <c:v>42620.4793287037</c:v>
                </c:pt>
                <c:pt idx="276">
                  <c:v>42620.4793402778</c:v>
                </c:pt>
                <c:pt idx="277">
                  <c:v>42620.4793518518</c:v>
                </c:pt>
                <c:pt idx="278">
                  <c:v>42620.4793634259</c:v>
                </c:pt>
                <c:pt idx="279">
                  <c:v>42620.479375</c:v>
                </c:pt>
                <c:pt idx="280">
                  <c:v>42620.4793865741</c:v>
                </c:pt>
                <c:pt idx="281">
                  <c:v>42620.4793981481</c:v>
                </c:pt>
                <c:pt idx="282">
                  <c:v>42620.4794097222</c:v>
                </c:pt>
                <c:pt idx="283">
                  <c:v>42620.4794212963</c:v>
                </c:pt>
                <c:pt idx="284">
                  <c:v>42620.4794328704</c:v>
                </c:pt>
                <c:pt idx="285">
                  <c:v>42620.4805324074</c:v>
                </c:pt>
                <c:pt idx="286">
                  <c:v>42620.4805439815</c:v>
                </c:pt>
                <c:pt idx="287">
                  <c:v>42620.4805555556</c:v>
                </c:pt>
                <c:pt idx="288">
                  <c:v>42620.4805671296</c:v>
                </c:pt>
                <c:pt idx="289">
                  <c:v>42620.4805787037</c:v>
                </c:pt>
                <c:pt idx="290">
                  <c:v>42620.4805902778</c:v>
                </c:pt>
                <c:pt idx="291">
                  <c:v>42620.4806018519</c:v>
                </c:pt>
                <c:pt idx="292">
                  <c:v>42620.4806134259</c:v>
                </c:pt>
                <c:pt idx="293">
                  <c:v>42620.480625</c:v>
                </c:pt>
                <c:pt idx="294">
                  <c:v>42620.4806365741</c:v>
                </c:pt>
                <c:pt idx="295">
                  <c:v>42620.4806481482</c:v>
                </c:pt>
                <c:pt idx="296">
                  <c:v>42620.4806597222</c:v>
                </c:pt>
                <c:pt idx="297">
                  <c:v>42620.4806712963</c:v>
                </c:pt>
                <c:pt idx="298">
                  <c:v>42620.4806828704</c:v>
                </c:pt>
                <c:pt idx="299">
                  <c:v>42620.4806944444</c:v>
                </c:pt>
                <c:pt idx="300">
                  <c:v>42620.4807060185</c:v>
                </c:pt>
                <c:pt idx="301">
                  <c:v>42620.4807175926</c:v>
                </c:pt>
                <c:pt idx="302">
                  <c:v>42620.4807291667</c:v>
                </c:pt>
                <c:pt idx="303">
                  <c:v>42620.4807407407</c:v>
                </c:pt>
                <c:pt idx="304">
                  <c:v>42620.4818518519</c:v>
                </c:pt>
                <c:pt idx="305">
                  <c:v>42620.4818634259</c:v>
                </c:pt>
                <c:pt idx="306">
                  <c:v>42620.481875</c:v>
                </c:pt>
                <c:pt idx="307">
                  <c:v>42620.4818865741</c:v>
                </c:pt>
                <c:pt idx="308">
                  <c:v>42620.4818981482</c:v>
                </c:pt>
                <c:pt idx="309">
                  <c:v>42620.4819097222</c:v>
                </c:pt>
                <c:pt idx="310">
                  <c:v>42620.4819212963</c:v>
                </c:pt>
                <c:pt idx="311">
                  <c:v>42620.4819328704</c:v>
                </c:pt>
                <c:pt idx="312">
                  <c:v>42620.4819444444</c:v>
                </c:pt>
                <c:pt idx="313">
                  <c:v>42620.4819560185</c:v>
                </c:pt>
                <c:pt idx="314">
                  <c:v>42620.4819675926</c:v>
                </c:pt>
                <c:pt idx="315">
                  <c:v>42620.4819791667</c:v>
                </c:pt>
                <c:pt idx="316">
                  <c:v>42620.4819907407</c:v>
                </c:pt>
                <c:pt idx="317">
                  <c:v>42620.4820023148</c:v>
                </c:pt>
                <c:pt idx="318">
                  <c:v>42620.4820138889</c:v>
                </c:pt>
                <c:pt idx="319">
                  <c:v>42620.482025463</c:v>
                </c:pt>
                <c:pt idx="320">
                  <c:v>42620.482037037</c:v>
                </c:pt>
                <c:pt idx="321">
                  <c:v>42620.4820486111</c:v>
                </c:pt>
                <c:pt idx="322">
                  <c:v>42620.4820601852</c:v>
                </c:pt>
                <c:pt idx="323">
                  <c:v>42620.4830902778</c:v>
                </c:pt>
                <c:pt idx="324">
                  <c:v>42620.4831018519</c:v>
                </c:pt>
                <c:pt idx="325">
                  <c:v>42620.4831134259</c:v>
                </c:pt>
                <c:pt idx="326">
                  <c:v>42620.483125</c:v>
                </c:pt>
                <c:pt idx="327">
                  <c:v>42620.4831365741</c:v>
                </c:pt>
                <c:pt idx="328">
                  <c:v>42620.4831481481</c:v>
                </c:pt>
                <c:pt idx="329">
                  <c:v>42620.4831597222</c:v>
                </c:pt>
                <c:pt idx="330">
                  <c:v>42620.4831712963</c:v>
                </c:pt>
                <c:pt idx="331">
                  <c:v>42620.4831828704</c:v>
                </c:pt>
                <c:pt idx="332">
                  <c:v>42620.4831944444</c:v>
                </c:pt>
                <c:pt idx="333">
                  <c:v>42620.4832060185</c:v>
                </c:pt>
                <c:pt idx="334">
                  <c:v>42620.4832175926</c:v>
                </c:pt>
                <c:pt idx="335">
                  <c:v>42620.4832291667</c:v>
                </c:pt>
                <c:pt idx="336">
                  <c:v>42620.4832407407</c:v>
                </c:pt>
                <c:pt idx="337">
                  <c:v>42620.4832523148</c:v>
                </c:pt>
                <c:pt idx="338">
                  <c:v>42620.4832638889</c:v>
                </c:pt>
                <c:pt idx="339">
                  <c:v>42620.483275463</c:v>
                </c:pt>
                <c:pt idx="340">
                  <c:v>42620.483287037</c:v>
                </c:pt>
                <c:pt idx="341">
                  <c:v>42620.4832986111</c:v>
                </c:pt>
                <c:pt idx="342">
                  <c:v>42620.4842939815</c:v>
                </c:pt>
                <c:pt idx="343">
                  <c:v>42620.4843055556</c:v>
                </c:pt>
                <c:pt idx="344">
                  <c:v>42620.4843171296</c:v>
                </c:pt>
                <c:pt idx="345">
                  <c:v>42620.4843287037</c:v>
                </c:pt>
                <c:pt idx="346">
                  <c:v>42620.4843402778</c:v>
                </c:pt>
                <c:pt idx="347">
                  <c:v>42620.4843518519</c:v>
                </c:pt>
                <c:pt idx="348">
                  <c:v>42620.4843634259</c:v>
                </c:pt>
                <c:pt idx="349">
                  <c:v>42620.484375</c:v>
                </c:pt>
                <c:pt idx="350">
                  <c:v>42620.4843865741</c:v>
                </c:pt>
                <c:pt idx="351">
                  <c:v>42620.4843981481</c:v>
                </c:pt>
                <c:pt idx="352">
                  <c:v>42620.4844097222</c:v>
                </c:pt>
                <c:pt idx="353">
                  <c:v>42620.4844212963</c:v>
                </c:pt>
                <c:pt idx="354">
                  <c:v>42620.4844328704</c:v>
                </c:pt>
                <c:pt idx="355">
                  <c:v>42620.4844444444</c:v>
                </c:pt>
                <c:pt idx="356">
                  <c:v>42620.4844560185</c:v>
                </c:pt>
                <c:pt idx="357">
                  <c:v>42620.4844675926</c:v>
                </c:pt>
                <c:pt idx="358">
                  <c:v>42620.4844791667</c:v>
                </c:pt>
                <c:pt idx="359">
                  <c:v>42620.4844907407</c:v>
                </c:pt>
                <c:pt idx="360">
                  <c:v>42620.4845023148</c:v>
                </c:pt>
                <c:pt idx="361">
                  <c:v>42620.485462963</c:v>
                </c:pt>
                <c:pt idx="362">
                  <c:v>42620.485474537</c:v>
                </c:pt>
                <c:pt idx="363">
                  <c:v>42620.4854861111</c:v>
                </c:pt>
                <c:pt idx="364">
                  <c:v>42620.4854976852</c:v>
                </c:pt>
                <c:pt idx="365">
                  <c:v>42620.4855092593</c:v>
                </c:pt>
                <c:pt idx="366">
                  <c:v>42620.4855208333</c:v>
                </c:pt>
                <c:pt idx="367">
                  <c:v>42620.4855324074</c:v>
                </c:pt>
                <c:pt idx="368">
                  <c:v>42620.4855439815</c:v>
                </c:pt>
                <c:pt idx="369">
                  <c:v>42620.4855555556</c:v>
                </c:pt>
                <c:pt idx="370">
                  <c:v>42620.4855671296</c:v>
                </c:pt>
                <c:pt idx="371">
                  <c:v>42620.4855787037</c:v>
                </c:pt>
                <c:pt idx="372">
                  <c:v>42620.4855902778</c:v>
                </c:pt>
                <c:pt idx="373">
                  <c:v>42620.4856018519</c:v>
                </c:pt>
                <c:pt idx="374">
                  <c:v>42620.4856134259</c:v>
                </c:pt>
                <c:pt idx="375">
                  <c:v>42620.485625</c:v>
                </c:pt>
                <c:pt idx="376">
                  <c:v>42620.4856365741</c:v>
                </c:pt>
                <c:pt idx="377">
                  <c:v>42620.4856481481</c:v>
                </c:pt>
                <c:pt idx="378">
                  <c:v>42620.4856597222</c:v>
                </c:pt>
                <c:pt idx="379">
                  <c:v>42620.4856712963</c:v>
                </c:pt>
              </c:numCache>
            </c:numRef>
          </c:cat>
          <c:val>
            <c:numRef>
              <c:f>Vmstat!$S$33:$S$412</c:f>
              <c:numCache>
                <c:formatCode>General</c:formatCode>
                <c:ptCount val="380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  <c:pt idx="26">
                  <c:v>6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6</c:v>
                </c:pt>
                <c:pt idx="42">
                  <c:v>6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6</c:v>
                </c:pt>
                <c:pt idx="50">
                  <c:v>7</c:v>
                </c:pt>
                <c:pt idx="51">
                  <c:v>7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7</c:v>
                </c:pt>
                <c:pt idx="68">
                  <c:v>6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8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7</c:v>
                </c:pt>
                <c:pt idx="89">
                  <c:v>7</c:v>
                </c:pt>
                <c:pt idx="90">
                  <c:v>6</c:v>
                </c:pt>
                <c:pt idx="91">
                  <c:v>6</c:v>
                </c:pt>
                <c:pt idx="92">
                  <c:v>7</c:v>
                </c:pt>
                <c:pt idx="93">
                  <c:v>7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7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5</c:v>
                </c:pt>
                <c:pt idx="105">
                  <c:v>6</c:v>
                </c:pt>
                <c:pt idx="106">
                  <c:v>5</c:v>
                </c:pt>
                <c:pt idx="107">
                  <c:v>6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6</c:v>
                </c:pt>
                <c:pt idx="128">
                  <c:v>6</c:v>
                </c:pt>
                <c:pt idx="129">
                  <c:v>5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5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6</c:v>
                </c:pt>
                <c:pt idx="172">
                  <c:v>6</c:v>
                </c:pt>
                <c:pt idx="173">
                  <c:v>5</c:v>
                </c:pt>
                <c:pt idx="174">
                  <c:v>6</c:v>
                </c:pt>
                <c:pt idx="175">
                  <c:v>5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7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4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4</c:v>
                </c:pt>
                <c:pt idx="213">
                  <c:v>4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6</c:v>
                </c:pt>
                <c:pt idx="222">
                  <c:v>5</c:v>
                </c:pt>
                <c:pt idx="223">
                  <c:v>4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3</c:v>
                </c:pt>
                <c:pt idx="242">
                  <c:v>4</c:v>
                </c:pt>
                <c:pt idx="243">
                  <c:v>4</c:v>
                </c:pt>
                <c:pt idx="244">
                  <c:v>5</c:v>
                </c:pt>
                <c:pt idx="245">
                  <c:v>4</c:v>
                </c:pt>
                <c:pt idx="246">
                  <c:v>4</c:v>
                </c:pt>
                <c:pt idx="247">
                  <c:v>5</c:v>
                </c:pt>
                <c:pt idx="248">
                  <c:v>6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6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7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7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5</c:v>
                </c:pt>
                <c:pt idx="305">
                  <c:v>6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6</c:v>
                </c:pt>
                <c:pt idx="311">
                  <c:v>5</c:v>
                </c:pt>
                <c:pt idx="312">
                  <c:v>5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6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4</c:v>
                </c:pt>
                <c:pt idx="346">
                  <c:v>5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5</c:v>
                </c:pt>
                <c:pt idx="368">
                  <c:v>5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6</c:v>
                </c:pt>
              </c:numCache>
            </c:numRef>
          </c:val>
        </c:ser>
        <c:ser>
          <c:idx val="1"/>
          <c:order val="1"/>
          <c:tx>
            <c:v>us (user time)</c:v>
          </c:tx>
          <c:spPr>
            <a:ln w="28575"/>
          </c:spPr>
          <c:trendline>
            <c:trendlineType val="linear"/>
          </c:trendline>
          <c:cat>
            <c:numRef>
              <c:f>Vmstat!$C$33:$C$412</c:f>
              <c:numCache>
                <c:formatCode>General</c:formatCode>
                <c:ptCount val="380"/>
                <c:pt idx="0">
                  <c:v>42620.4615856481</c:v>
                </c:pt>
                <c:pt idx="1">
                  <c:v>42620.4615972222</c:v>
                </c:pt>
                <c:pt idx="2">
                  <c:v>42620.4616087963</c:v>
                </c:pt>
                <c:pt idx="3">
                  <c:v>42620.4616203704</c:v>
                </c:pt>
                <c:pt idx="4">
                  <c:v>42620.4616319444</c:v>
                </c:pt>
                <c:pt idx="5">
                  <c:v>42620.4616435185</c:v>
                </c:pt>
                <c:pt idx="6">
                  <c:v>42620.4616550926</c:v>
                </c:pt>
                <c:pt idx="7">
                  <c:v>42620.4616666667</c:v>
                </c:pt>
                <c:pt idx="8">
                  <c:v>42620.4616782407</c:v>
                </c:pt>
                <c:pt idx="9">
                  <c:v>42620.4616898148</c:v>
                </c:pt>
                <c:pt idx="10">
                  <c:v>42620.4617013889</c:v>
                </c:pt>
                <c:pt idx="11">
                  <c:v>42620.461712963</c:v>
                </c:pt>
                <c:pt idx="12">
                  <c:v>42620.461724537</c:v>
                </c:pt>
                <c:pt idx="13">
                  <c:v>42620.4617361111</c:v>
                </c:pt>
                <c:pt idx="14">
                  <c:v>42620.4617476852</c:v>
                </c:pt>
                <c:pt idx="15">
                  <c:v>42620.4617592593</c:v>
                </c:pt>
                <c:pt idx="16">
                  <c:v>42620.4617708333</c:v>
                </c:pt>
                <c:pt idx="17">
                  <c:v>42620.4617824074</c:v>
                </c:pt>
                <c:pt idx="18">
                  <c:v>42620.4617939815</c:v>
                </c:pt>
                <c:pt idx="19">
                  <c:v>42620.4628472222</c:v>
                </c:pt>
                <c:pt idx="20">
                  <c:v>42620.4628587963</c:v>
                </c:pt>
                <c:pt idx="21">
                  <c:v>42620.4628703704</c:v>
                </c:pt>
                <c:pt idx="22">
                  <c:v>42620.4628819444</c:v>
                </c:pt>
                <c:pt idx="23">
                  <c:v>42620.4628935185</c:v>
                </c:pt>
                <c:pt idx="24">
                  <c:v>42620.4629050926</c:v>
                </c:pt>
                <c:pt idx="25">
                  <c:v>42620.4629166667</c:v>
                </c:pt>
                <c:pt idx="26">
                  <c:v>42620.4629282407</c:v>
                </c:pt>
                <c:pt idx="27">
                  <c:v>42620.4629398148</c:v>
                </c:pt>
                <c:pt idx="28">
                  <c:v>42620.4629513889</c:v>
                </c:pt>
                <c:pt idx="29">
                  <c:v>42620.462962963</c:v>
                </c:pt>
                <c:pt idx="30">
                  <c:v>42620.462974537</c:v>
                </c:pt>
                <c:pt idx="31">
                  <c:v>42620.4629861111</c:v>
                </c:pt>
                <c:pt idx="32">
                  <c:v>42620.4629976852</c:v>
                </c:pt>
                <c:pt idx="33">
                  <c:v>42620.4630092593</c:v>
                </c:pt>
                <c:pt idx="34">
                  <c:v>42620.4630208333</c:v>
                </c:pt>
                <c:pt idx="35">
                  <c:v>42620.4630324074</c:v>
                </c:pt>
                <c:pt idx="36">
                  <c:v>42620.4630439815</c:v>
                </c:pt>
                <c:pt idx="37">
                  <c:v>42620.4630555556</c:v>
                </c:pt>
                <c:pt idx="38">
                  <c:v>42620.4640509259</c:v>
                </c:pt>
                <c:pt idx="39">
                  <c:v>42620.4640625</c:v>
                </c:pt>
                <c:pt idx="40">
                  <c:v>42620.4640740741</c:v>
                </c:pt>
                <c:pt idx="41">
                  <c:v>42620.4640856481</c:v>
                </c:pt>
                <c:pt idx="42">
                  <c:v>42620.4640972222</c:v>
                </c:pt>
                <c:pt idx="43">
                  <c:v>42620.4641087963</c:v>
                </c:pt>
                <c:pt idx="44">
                  <c:v>42620.4641203704</c:v>
                </c:pt>
                <c:pt idx="45">
                  <c:v>42620.4641319444</c:v>
                </c:pt>
                <c:pt idx="46">
                  <c:v>42620.4641435185</c:v>
                </c:pt>
                <c:pt idx="47">
                  <c:v>42620.4641550926</c:v>
                </c:pt>
                <c:pt idx="48">
                  <c:v>42620.4641666667</c:v>
                </c:pt>
                <c:pt idx="49">
                  <c:v>42620.4641782407</c:v>
                </c:pt>
                <c:pt idx="50">
                  <c:v>42620.4641898148</c:v>
                </c:pt>
                <c:pt idx="51">
                  <c:v>42620.4642013889</c:v>
                </c:pt>
                <c:pt idx="52">
                  <c:v>42620.464212963</c:v>
                </c:pt>
                <c:pt idx="53">
                  <c:v>42620.464224537</c:v>
                </c:pt>
                <c:pt idx="54">
                  <c:v>42620.4642361111</c:v>
                </c:pt>
                <c:pt idx="55">
                  <c:v>42620.4642476852</c:v>
                </c:pt>
                <c:pt idx="56">
                  <c:v>42620.4642592593</c:v>
                </c:pt>
                <c:pt idx="57">
                  <c:v>42620.4653356482</c:v>
                </c:pt>
                <c:pt idx="58">
                  <c:v>42620.4653472222</c:v>
                </c:pt>
                <c:pt idx="59">
                  <c:v>42620.4653587963</c:v>
                </c:pt>
                <c:pt idx="60">
                  <c:v>42620.4653703704</c:v>
                </c:pt>
                <c:pt idx="61">
                  <c:v>42620.4653819444</c:v>
                </c:pt>
                <c:pt idx="62">
                  <c:v>42620.4653935185</c:v>
                </c:pt>
                <c:pt idx="63">
                  <c:v>42620.4654050926</c:v>
                </c:pt>
                <c:pt idx="64">
                  <c:v>42620.4654166667</c:v>
                </c:pt>
                <c:pt idx="65">
                  <c:v>42620.4654282407</c:v>
                </c:pt>
                <c:pt idx="66">
                  <c:v>42620.4654398148</c:v>
                </c:pt>
                <c:pt idx="67">
                  <c:v>42620.4654513889</c:v>
                </c:pt>
                <c:pt idx="68">
                  <c:v>42620.465462963</c:v>
                </c:pt>
                <c:pt idx="69">
                  <c:v>42620.465474537</c:v>
                </c:pt>
                <c:pt idx="70">
                  <c:v>42620.4654861111</c:v>
                </c:pt>
                <c:pt idx="71">
                  <c:v>42620.4654976852</c:v>
                </c:pt>
                <c:pt idx="72">
                  <c:v>42620.4655092593</c:v>
                </c:pt>
                <c:pt idx="73">
                  <c:v>42620.4655208333</c:v>
                </c:pt>
                <c:pt idx="74">
                  <c:v>42620.4655324074</c:v>
                </c:pt>
                <c:pt idx="75">
                  <c:v>42620.4655439815</c:v>
                </c:pt>
                <c:pt idx="76">
                  <c:v>42620.4664814815</c:v>
                </c:pt>
                <c:pt idx="77">
                  <c:v>42620.4664930556</c:v>
                </c:pt>
                <c:pt idx="78">
                  <c:v>42620.4665046296</c:v>
                </c:pt>
                <c:pt idx="79">
                  <c:v>42620.4665162037</c:v>
                </c:pt>
                <c:pt idx="80">
                  <c:v>42620.4665277778</c:v>
                </c:pt>
                <c:pt idx="81">
                  <c:v>42620.4665393519</c:v>
                </c:pt>
                <c:pt idx="82">
                  <c:v>42620.4665509259</c:v>
                </c:pt>
                <c:pt idx="83">
                  <c:v>42620.4665625</c:v>
                </c:pt>
                <c:pt idx="84">
                  <c:v>42620.4665740741</c:v>
                </c:pt>
                <c:pt idx="85">
                  <c:v>42620.4665856482</c:v>
                </c:pt>
                <c:pt idx="86">
                  <c:v>42620.4665972222</c:v>
                </c:pt>
                <c:pt idx="87">
                  <c:v>42620.4666087963</c:v>
                </c:pt>
                <c:pt idx="88">
                  <c:v>42620.4666203704</c:v>
                </c:pt>
                <c:pt idx="89">
                  <c:v>42620.4666319444</c:v>
                </c:pt>
                <c:pt idx="90">
                  <c:v>42620.4666435185</c:v>
                </c:pt>
                <c:pt idx="91">
                  <c:v>42620.4666550926</c:v>
                </c:pt>
                <c:pt idx="92">
                  <c:v>42620.4666666667</c:v>
                </c:pt>
                <c:pt idx="93">
                  <c:v>42620.4666782407</c:v>
                </c:pt>
                <c:pt idx="94">
                  <c:v>42620.4666898148</c:v>
                </c:pt>
                <c:pt idx="95">
                  <c:v>42620.4678472222</c:v>
                </c:pt>
                <c:pt idx="96">
                  <c:v>42620.4678587963</c:v>
                </c:pt>
                <c:pt idx="97">
                  <c:v>42620.4678703704</c:v>
                </c:pt>
                <c:pt idx="98">
                  <c:v>42620.4678819444</c:v>
                </c:pt>
                <c:pt idx="99">
                  <c:v>42620.4678935185</c:v>
                </c:pt>
                <c:pt idx="100">
                  <c:v>42620.4679050926</c:v>
                </c:pt>
                <c:pt idx="101">
                  <c:v>42620.4679166667</c:v>
                </c:pt>
                <c:pt idx="102">
                  <c:v>42620.4679282407</c:v>
                </c:pt>
                <c:pt idx="103">
                  <c:v>42620.4679398148</c:v>
                </c:pt>
                <c:pt idx="104">
                  <c:v>42620.4679513889</c:v>
                </c:pt>
                <c:pt idx="105">
                  <c:v>42620.467962963</c:v>
                </c:pt>
                <c:pt idx="106">
                  <c:v>42620.467974537</c:v>
                </c:pt>
                <c:pt idx="107">
                  <c:v>42620.4679861111</c:v>
                </c:pt>
                <c:pt idx="108">
                  <c:v>42620.4679976852</c:v>
                </c:pt>
                <c:pt idx="109">
                  <c:v>42620.4680092593</c:v>
                </c:pt>
                <c:pt idx="110">
                  <c:v>42620.4680208333</c:v>
                </c:pt>
                <c:pt idx="111">
                  <c:v>42620.4680324074</c:v>
                </c:pt>
                <c:pt idx="112">
                  <c:v>42620.4680439815</c:v>
                </c:pt>
                <c:pt idx="113">
                  <c:v>42620.4680555556</c:v>
                </c:pt>
                <c:pt idx="114">
                  <c:v>42620.4692939815</c:v>
                </c:pt>
                <c:pt idx="115">
                  <c:v>42620.4693055556</c:v>
                </c:pt>
                <c:pt idx="116">
                  <c:v>42620.4693171296</c:v>
                </c:pt>
                <c:pt idx="117">
                  <c:v>42620.4693287037</c:v>
                </c:pt>
                <c:pt idx="118">
                  <c:v>42620.4693402778</c:v>
                </c:pt>
                <c:pt idx="119">
                  <c:v>42620.4693518519</c:v>
                </c:pt>
                <c:pt idx="120">
                  <c:v>42620.4693634259</c:v>
                </c:pt>
                <c:pt idx="121">
                  <c:v>42620.469375</c:v>
                </c:pt>
                <c:pt idx="122">
                  <c:v>42620.4693865741</c:v>
                </c:pt>
                <c:pt idx="123">
                  <c:v>42620.4693981481</c:v>
                </c:pt>
                <c:pt idx="124">
                  <c:v>42620.4694097222</c:v>
                </c:pt>
                <c:pt idx="125">
                  <c:v>42620.4694212963</c:v>
                </c:pt>
                <c:pt idx="126">
                  <c:v>42620.4694328704</c:v>
                </c:pt>
                <c:pt idx="127">
                  <c:v>42620.4694444444</c:v>
                </c:pt>
                <c:pt idx="128">
                  <c:v>42620.4694560185</c:v>
                </c:pt>
                <c:pt idx="129">
                  <c:v>42620.4694675926</c:v>
                </c:pt>
                <c:pt idx="130">
                  <c:v>42620.4694791667</c:v>
                </c:pt>
                <c:pt idx="131">
                  <c:v>42620.4694907407</c:v>
                </c:pt>
                <c:pt idx="132">
                  <c:v>42620.4695023148</c:v>
                </c:pt>
                <c:pt idx="133">
                  <c:v>42620.470625</c:v>
                </c:pt>
                <c:pt idx="134">
                  <c:v>42620.4706365741</c:v>
                </c:pt>
                <c:pt idx="135">
                  <c:v>42620.4706481481</c:v>
                </c:pt>
                <c:pt idx="136">
                  <c:v>42620.4706597222</c:v>
                </c:pt>
                <c:pt idx="137">
                  <c:v>42620.4706712963</c:v>
                </c:pt>
                <c:pt idx="138">
                  <c:v>42620.4706828704</c:v>
                </c:pt>
                <c:pt idx="139">
                  <c:v>42620.4706944444</c:v>
                </c:pt>
                <c:pt idx="140">
                  <c:v>42620.4707060185</c:v>
                </c:pt>
                <c:pt idx="141">
                  <c:v>42620.4707175926</c:v>
                </c:pt>
                <c:pt idx="142">
                  <c:v>42620.4707291667</c:v>
                </c:pt>
                <c:pt idx="143">
                  <c:v>42620.4707407407</c:v>
                </c:pt>
                <c:pt idx="144">
                  <c:v>42620.4707523148</c:v>
                </c:pt>
                <c:pt idx="145">
                  <c:v>42620.4707638889</c:v>
                </c:pt>
                <c:pt idx="146">
                  <c:v>42620.470775463</c:v>
                </c:pt>
                <c:pt idx="147">
                  <c:v>42620.470787037</c:v>
                </c:pt>
                <c:pt idx="148">
                  <c:v>42620.4707986111</c:v>
                </c:pt>
                <c:pt idx="149">
                  <c:v>42620.4708101852</c:v>
                </c:pt>
                <c:pt idx="150">
                  <c:v>42620.4708217593</c:v>
                </c:pt>
                <c:pt idx="151">
                  <c:v>42620.4708333333</c:v>
                </c:pt>
                <c:pt idx="152">
                  <c:v>42620.4718055556</c:v>
                </c:pt>
                <c:pt idx="153">
                  <c:v>42620.4718171296</c:v>
                </c:pt>
                <c:pt idx="154">
                  <c:v>42620.4718287037</c:v>
                </c:pt>
                <c:pt idx="155">
                  <c:v>42620.4718402778</c:v>
                </c:pt>
                <c:pt idx="156">
                  <c:v>42620.4718518518</c:v>
                </c:pt>
                <c:pt idx="157">
                  <c:v>42620.4718634259</c:v>
                </c:pt>
                <c:pt idx="158">
                  <c:v>42620.471875</c:v>
                </c:pt>
                <c:pt idx="159">
                  <c:v>42620.4718865741</c:v>
                </c:pt>
                <c:pt idx="160">
                  <c:v>42620.4718981481</c:v>
                </c:pt>
                <c:pt idx="161">
                  <c:v>42620.4719097222</c:v>
                </c:pt>
                <c:pt idx="162">
                  <c:v>42620.4719212963</c:v>
                </c:pt>
                <c:pt idx="163">
                  <c:v>42620.4719328704</c:v>
                </c:pt>
                <c:pt idx="164">
                  <c:v>42620.4719444444</c:v>
                </c:pt>
                <c:pt idx="165">
                  <c:v>42620.4719560185</c:v>
                </c:pt>
                <c:pt idx="166">
                  <c:v>42620.4719675926</c:v>
                </c:pt>
                <c:pt idx="167">
                  <c:v>42620.4719791667</c:v>
                </c:pt>
                <c:pt idx="168">
                  <c:v>42620.4719907407</c:v>
                </c:pt>
                <c:pt idx="169">
                  <c:v>42620.4720023148</c:v>
                </c:pt>
                <c:pt idx="170">
                  <c:v>42620.4720138889</c:v>
                </c:pt>
                <c:pt idx="171">
                  <c:v>42620.4730555556</c:v>
                </c:pt>
                <c:pt idx="172">
                  <c:v>42620.4730671296</c:v>
                </c:pt>
                <c:pt idx="173">
                  <c:v>42620.4730787037</c:v>
                </c:pt>
                <c:pt idx="174">
                  <c:v>42620.4730902778</c:v>
                </c:pt>
                <c:pt idx="175">
                  <c:v>42620.4731018519</c:v>
                </c:pt>
                <c:pt idx="176">
                  <c:v>42620.4731134259</c:v>
                </c:pt>
                <c:pt idx="177">
                  <c:v>42620.473125</c:v>
                </c:pt>
                <c:pt idx="178">
                  <c:v>42620.4731365741</c:v>
                </c:pt>
                <c:pt idx="179">
                  <c:v>42620.4731481482</c:v>
                </c:pt>
                <c:pt idx="180">
                  <c:v>42620.4731597222</c:v>
                </c:pt>
                <c:pt idx="181">
                  <c:v>42620.4731712963</c:v>
                </c:pt>
                <c:pt idx="182">
                  <c:v>42620.4731828704</c:v>
                </c:pt>
                <c:pt idx="183">
                  <c:v>42620.4731944444</c:v>
                </c:pt>
                <c:pt idx="184">
                  <c:v>42620.4732060185</c:v>
                </c:pt>
                <c:pt idx="185">
                  <c:v>42620.4732175926</c:v>
                </c:pt>
                <c:pt idx="186">
                  <c:v>42620.4732291667</c:v>
                </c:pt>
                <c:pt idx="187">
                  <c:v>42620.4732407407</c:v>
                </c:pt>
                <c:pt idx="188">
                  <c:v>42620.4732523148</c:v>
                </c:pt>
                <c:pt idx="189">
                  <c:v>42620.4732638889</c:v>
                </c:pt>
                <c:pt idx="190">
                  <c:v>42620.4742939815</c:v>
                </c:pt>
                <c:pt idx="191">
                  <c:v>42620.4743055556</c:v>
                </c:pt>
                <c:pt idx="192">
                  <c:v>42620.4743171296</c:v>
                </c:pt>
                <c:pt idx="193">
                  <c:v>42620.4743287037</c:v>
                </c:pt>
                <c:pt idx="194">
                  <c:v>42620.4743402778</c:v>
                </c:pt>
                <c:pt idx="195">
                  <c:v>42620.4743518519</c:v>
                </c:pt>
                <c:pt idx="196">
                  <c:v>42620.4743634259</c:v>
                </c:pt>
                <c:pt idx="197">
                  <c:v>42620.474375</c:v>
                </c:pt>
                <c:pt idx="198">
                  <c:v>42620.4743865741</c:v>
                </c:pt>
                <c:pt idx="199">
                  <c:v>42620.4743981482</c:v>
                </c:pt>
                <c:pt idx="200">
                  <c:v>42620.4744097222</c:v>
                </c:pt>
                <c:pt idx="201">
                  <c:v>42620.4744212963</c:v>
                </c:pt>
                <c:pt idx="202">
                  <c:v>42620.4744328704</c:v>
                </c:pt>
                <c:pt idx="203">
                  <c:v>42620.4744444444</c:v>
                </c:pt>
                <c:pt idx="204">
                  <c:v>42620.4744560185</c:v>
                </c:pt>
                <c:pt idx="205">
                  <c:v>42620.4744675926</c:v>
                </c:pt>
                <c:pt idx="206">
                  <c:v>42620.4744791667</c:v>
                </c:pt>
                <c:pt idx="207">
                  <c:v>42620.4744907407</c:v>
                </c:pt>
                <c:pt idx="208">
                  <c:v>42620.4745023148</c:v>
                </c:pt>
                <c:pt idx="209">
                  <c:v>42620.4755787037</c:v>
                </c:pt>
                <c:pt idx="210">
                  <c:v>42620.4755902778</c:v>
                </c:pt>
                <c:pt idx="211">
                  <c:v>42620.4756018519</c:v>
                </c:pt>
                <c:pt idx="212">
                  <c:v>42620.4756134259</c:v>
                </c:pt>
                <c:pt idx="213">
                  <c:v>42620.475625</c:v>
                </c:pt>
                <c:pt idx="214">
                  <c:v>42620.4756365741</c:v>
                </c:pt>
                <c:pt idx="215">
                  <c:v>42620.4756481481</c:v>
                </c:pt>
                <c:pt idx="216">
                  <c:v>42620.4756597222</c:v>
                </c:pt>
                <c:pt idx="217">
                  <c:v>42620.4756712963</c:v>
                </c:pt>
                <c:pt idx="218">
                  <c:v>42620.4756828704</c:v>
                </c:pt>
                <c:pt idx="219">
                  <c:v>42620.4756944444</c:v>
                </c:pt>
                <c:pt idx="220">
                  <c:v>42620.4757060185</c:v>
                </c:pt>
                <c:pt idx="221">
                  <c:v>42620.4757175926</c:v>
                </c:pt>
                <c:pt idx="222">
                  <c:v>42620.4757291667</c:v>
                </c:pt>
                <c:pt idx="223">
                  <c:v>42620.4757407407</c:v>
                </c:pt>
                <c:pt idx="224">
                  <c:v>42620.4757523148</c:v>
                </c:pt>
                <c:pt idx="225">
                  <c:v>42620.4757638889</c:v>
                </c:pt>
                <c:pt idx="226">
                  <c:v>42620.475775463</c:v>
                </c:pt>
                <c:pt idx="227">
                  <c:v>42620.475787037</c:v>
                </c:pt>
                <c:pt idx="228">
                  <c:v>42620.4768287037</c:v>
                </c:pt>
                <c:pt idx="229">
                  <c:v>42620.4768402778</c:v>
                </c:pt>
                <c:pt idx="230">
                  <c:v>42620.4768518519</c:v>
                </c:pt>
                <c:pt idx="231">
                  <c:v>42620.4768634259</c:v>
                </c:pt>
                <c:pt idx="232">
                  <c:v>42620.476875</c:v>
                </c:pt>
                <c:pt idx="233">
                  <c:v>42620.4768865741</c:v>
                </c:pt>
                <c:pt idx="234">
                  <c:v>42620.4768981481</c:v>
                </c:pt>
                <c:pt idx="235">
                  <c:v>42620.4769097222</c:v>
                </c:pt>
                <c:pt idx="236">
                  <c:v>42620.4769212963</c:v>
                </c:pt>
                <c:pt idx="237">
                  <c:v>42620.4769328704</c:v>
                </c:pt>
                <c:pt idx="238">
                  <c:v>42620.4769444444</c:v>
                </c:pt>
                <c:pt idx="239">
                  <c:v>42620.4769560185</c:v>
                </c:pt>
                <c:pt idx="240">
                  <c:v>42620.4769675926</c:v>
                </c:pt>
                <c:pt idx="241">
                  <c:v>42620.4769791667</c:v>
                </c:pt>
                <c:pt idx="242">
                  <c:v>42620.4769907407</c:v>
                </c:pt>
                <c:pt idx="243">
                  <c:v>42620.4770023148</c:v>
                </c:pt>
                <c:pt idx="244">
                  <c:v>42620.4770138889</c:v>
                </c:pt>
                <c:pt idx="245">
                  <c:v>42620.477025463</c:v>
                </c:pt>
                <c:pt idx="246">
                  <c:v>42620.477037037</c:v>
                </c:pt>
                <c:pt idx="247">
                  <c:v>42620.4780092593</c:v>
                </c:pt>
                <c:pt idx="248">
                  <c:v>42620.4780208333</c:v>
                </c:pt>
                <c:pt idx="249">
                  <c:v>42620.4780324074</c:v>
                </c:pt>
                <c:pt idx="250">
                  <c:v>42620.4780439815</c:v>
                </c:pt>
                <c:pt idx="251">
                  <c:v>42620.4780555556</c:v>
                </c:pt>
                <c:pt idx="252">
                  <c:v>42620.4780671296</c:v>
                </c:pt>
                <c:pt idx="253">
                  <c:v>42620.4780787037</c:v>
                </c:pt>
                <c:pt idx="254">
                  <c:v>42620.4780902778</c:v>
                </c:pt>
                <c:pt idx="255">
                  <c:v>42620.4781018519</c:v>
                </c:pt>
                <c:pt idx="256">
                  <c:v>42620.4781134259</c:v>
                </c:pt>
                <c:pt idx="257">
                  <c:v>42620.478125</c:v>
                </c:pt>
                <c:pt idx="258">
                  <c:v>42620.4781365741</c:v>
                </c:pt>
                <c:pt idx="259">
                  <c:v>42620.4781481481</c:v>
                </c:pt>
                <c:pt idx="260">
                  <c:v>42620.4781597222</c:v>
                </c:pt>
                <c:pt idx="261">
                  <c:v>42620.4781712963</c:v>
                </c:pt>
                <c:pt idx="262">
                  <c:v>42620.4781828704</c:v>
                </c:pt>
                <c:pt idx="263">
                  <c:v>42620.4781944444</c:v>
                </c:pt>
                <c:pt idx="264">
                  <c:v>42620.4782060185</c:v>
                </c:pt>
                <c:pt idx="265">
                  <c:v>42620.4782175926</c:v>
                </c:pt>
                <c:pt idx="266">
                  <c:v>42620.479224537</c:v>
                </c:pt>
                <c:pt idx="267">
                  <c:v>42620.4792361111</c:v>
                </c:pt>
                <c:pt idx="268">
                  <c:v>42620.4792476852</c:v>
                </c:pt>
                <c:pt idx="269">
                  <c:v>42620.4792592593</c:v>
                </c:pt>
                <c:pt idx="270">
                  <c:v>42620.4792708333</c:v>
                </c:pt>
                <c:pt idx="271">
                  <c:v>42620.4792824074</c:v>
                </c:pt>
                <c:pt idx="272">
                  <c:v>42620.4792939815</c:v>
                </c:pt>
                <c:pt idx="273">
                  <c:v>42620.4793055556</c:v>
                </c:pt>
                <c:pt idx="274">
                  <c:v>42620.4793171296</c:v>
                </c:pt>
                <c:pt idx="275">
                  <c:v>42620.4793287037</c:v>
                </c:pt>
                <c:pt idx="276">
                  <c:v>42620.4793402778</c:v>
                </c:pt>
                <c:pt idx="277">
                  <c:v>42620.4793518518</c:v>
                </c:pt>
                <c:pt idx="278">
                  <c:v>42620.4793634259</c:v>
                </c:pt>
                <c:pt idx="279">
                  <c:v>42620.479375</c:v>
                </c:pt>
                <c:pt idx="280">
                  <c:v>42620.4793865741</c:v>
                </c:pt>
                <c:pt idx="281">
                  <c:v>42620.4793981481</c:v>
                </c:pt>
                <c:pt idx="282">
                  <c:v>42620.4794097222</c:v>
                </c:pt>
                <c:pt idx="283">
                  <c:v>42620.4794212963</c:v>
                </c:pt>
                <c:pt idx="284">
                  <c:v>42620.4794328704</c:v>
                </c:pt>
                <c:pt idx="285">
                  <c:v>42620.4805324074</c:v>
                </c:pt>
                <c:pt idx="286">
                  <c:v>42620.4805439815</c:v>
                </c:pt>
                <c:pt idx="287">
                  <c:v>42620.4805555556</c:v>
                </c:pt>
                <c:pt idx="288">
                  <c:v>42620.4805671296</c:v>
                </c:pt>
                <c:pt idx="289">
                  <c:v>42620.4805787037</c:v>
                </c:pt>
                <c:pt idx="290">
                  <c:v>42620.4805902778</c:v>
                </c:pt>
                <c:pt idx="291">
                  <c:v>42620.4806018519</c:v>
                </c:pt>
                <c:pt idx="292">
                  <c:v>42620.4806134259</c:v>
                </c:pt>
                <c:pt idx="293">
                  <c:v>42620.480625</c:v>
                </c:pt>
                <c:pt idx="294">
                  <c:v>42620.4806365741</c:v>
                </c:pt>
                <c:pt idx="295">
                  <c:v>42620.4806481482</c:v>
                </c:pt>
                <c:pt idx="296">
                  <c:v>42620.4806597222</c:v>
                </c:pt>
                <c:pt idx="297">
                  <c:v>42620.4806712963</c:v>
                </c:pt>
                <c:pt idx="298">
                  <c:v>42620.4806828704</c:v>
                </c:pt>
                <c:pt idx="299">
                  <c:v>42620.4806944444</c:v>
                </c:pt>
                <c:pt idx="300">
                  <c:v>42620.4807060185</c:v>
                </c:pt>
                <c:pt idx="301">
                  <c:v>42620.4807175926</c:v>
                </c:pt>
                <c:pt idx="302">
                  <c:v>42620.4807291667</c:v>
                </c:pt>
                <c:pt idx="303">
                  <c:v>42620.4807407407</c:v>
                </c:pt>
                <c:pt idx="304">
                  <c:v>42620.4818518519</c:v>
                </c:pt>
                <c:pt idx="305">
                  <c:v>42620.4818634259</c:v>
                </c:pt>
                <c:pt idx="306">
                  <c:v>42620.481875</c:v>
                </c:pt>
                <c:pt idx="307">
                  <c:v>42620.4818865741</c:v>
                </c:pt>
                <c:pt idx="308">
                  <c:v>42620.4818981482</c:v>
                </c:pt>
                <c:pt idx="309">
                  <c:v>42620.4819097222</c:v>
                </c:pt>
                <c:pt idx="310">
                  <c:v>42620.4819212963</c:v>
                </c:pt>
                <c:pt idx="311">
                  <c:v>42620.4819328704</c:v>
                </c:pt>
                <c:pt idx="312">
                  <c:v>42620.4819444444</c:v>
                </c:pt>
                <c:pt idx="313">
                  <c:v>42620.4819560185</c:v>
                </c:pt>
                <c:pt idx="314">
                  <c:v>42620.4819675926</c:v>
                </c:pt>
                <c:pt idx="315">
                  <c:v>42620.4819791667</c:v>
                </c:pt>
                <c:pt idx="316">
                  <c:v>42620.4819907407</c:v>
                </c:pt>
                <c:pt idx="317">
                  <c:v>42620.4820023148</c:v>
                </c:pt>
                <c:pt idx="318">
                  <c:v>42620.4820138889</c:v>
                </c:pt>
                <c:pt idx="319">
                  <c:v>42620.482025463</c:v>
                </c:pt>
                <c:pt idx="320">
                  <c:v>42620.482037037</c:v>
                </c:pt>
                <c:pt idx="321">
                  <c:v>42620.4820486111</c:v>
                </c:pt>
                <c:pt idx="322">
                  <c:v>42620.4820601852</c:v>
                </c:pt>
                <c:pt idx="323">
                  <c:v>42620.4830902778</c:v>
                </c:pt>
                <c:pt idx="324">
                  <c:v>42620.4831018519</c:v>
                </c:pt>
                <c:pt idx="325">
                  <c:v>42620.4831134259</c:v>
                </c:pt>
                <c:pt idx="326">
                  <c:v>42620.483125</c:v>
                </c:pt>
                <c:pt idx="327">
                  <c:v>42620.4831365741</c:v>
                </c:pt>
                <c:pt idx="328">
                  <c:v>42620.4831481481</c:v>
                </c:pt>
                <c:pt idx="329">
                  <c:v>42620.4831597222</c:v>
                </c:pt>
                <c:pt idx="330">
                  <c:v>42620.4831712963</c:v>
                </c:pt>
                <c:pt idx="331">
                  <c:v>42620.4831828704</c:v>
                </c:pt>
                <c:pt idx="332">
                  <c:v>42620.4831944444</c:v>
                </c:pt>
                <c:pt idx="333">
                  <c:v>42620.4832060185</c:v>
                </c:pt>
                <c:pt idx="334">
                  <c:v>42620.4832175926</c:v>
                </c:pt>
                <c:pt idx="335">
                  <c:v>42620.4832291667</c:v>
                </c:pt>
                <c:pt idx="336">
                  <c:v>42620.4832407407</c:v>
                </c:pt>
                <c:pt idx="337">
                  <c:v>42620.4832523148</c:v>
                </c:pt>
                <c:pt idx="338">
                  <c:v>42620.4832638889</c:v>
                </c:pt>
                <c:pt idx="339">
                  <c:v>42620.483275463</c:v>
                </c:pt>
                <c:pt idx="340">
                  <c:v>42620.483287037</c:v>
                </c:pt>
                <c:pt idx="341">
                  <c:v>42620.4832986111</c:v>
                </c:pt>
                <c:pt idx="342">
                  <c:v>42620.4842939815</c:v>
                </c:pt>
                <c:pt idx="343">
                  <c:v>42620.4843055556</c:v>
                </c:pt>
                <c:pt idx="344">
                  <c:v>42620.4843171296</c:v>
                </c:pt>
                <c:pt idx="345">
                  <c:v>42620.4843287037</c:v>
                </c:pt>
                <c:pt idx="346">
                  <c:v>42620.4843402778</c:v>
                </c:pt>
                <c:pt idx="347">
                  <c:v>42620.4843518519</c:v>
                </c:pt>
                <c:pt idx="348">
                  <c:v>42620.4843634259</c:v>
                </c:pt>
                <c:pt idx="349">
                  <c:v>42620.484375</c:v>
                </c:pt>
                <c:pt idx="350">
                  <c:v>42620.4843865741</c:v>
                </c:pt>
                <c:pt idx="351">
                  <c:v>42620.4843981481</c:v>
                </c:pt>
                <c:pt idx="352">
                  <c:v>42620.4844097222</c:v>
                </c:pt>
                <c:pt idx="353">
                  <c:v>42620.4844212963</c:v>
                </c:pt>
                <c:pt idx="354">
                  <c:v>42620.4844328704</c:v>
                </c:pt>
                <c:pt idx="355">
                  <c:v>42620.4844444444</c:v>
                </c:pt>
                <c:pt idx="356">
                  <c:v>42620.4844560185</c:v>
                </c:pt>
                <c:pt idx="357">
                  <c:v>42620.4844675926</c:v>
                </c:pt>
                <c:pt idx="358">
                  <c:v>42620.4844791667</c:v>
                </c:pt>
                <c:pt idx="359">
                  <c:v>42620.4844907407</c:v>
                </c:pt>
                <c:pt idx="360">
                  <c:v>42620.4845023148</c:v>
                </c:pt>
                <c:pt idx="361">
                  <c:v>42620.485462963</c:v>
                </c:pt>
                <c:pt idx="362">
                  <c:v>42620.485474537</c:v>
                </c:pt>
                <c:pt idx="363">
                  <c:v>42620.4854861111</c:v>
                </c:pt>
                <c:pt idx="364">
                  <c:v>42620.4854976852</c:v>
                </c:pt>
                <c:pt idx="365">
                  <c:v>42620.4855092593</c:v>
                </c:pt>
                <c:pt idx="366">
                  <c:v>42620.4855208333</c:v>
                </c:pt>
                <c:pt idx="367">
                  <c:v>42620.4855324074</c:v>
                </c:pt>
                <c:pt idx="368">
                  <c:v>42620.4855439815</c:v>
                </c:pt>
                <c:pt idx="369">
                  <c:v>42620.4855555556</c:v>
                </c:pt>
                <c:pt idx="370">
                  <c:v>42620.4855671296</c:v>
                </c:pt>
                <c:pt idx="371">
                  <c:v>42620.4855787037</c:v>
                </c:pt>
                <c:pt idx="372">
                  <c:v>42620.4855902778</c:v>
                </c:pt>
                <c:pt idx="373">
                  <c:v>42620.4856018519</c:v>
                </c:pt>
                <c:pt idx="374">
                  <c:v>42620.4856134259</c:v>
                </c:pt>
                <c:pt idx="375">
                  <c:v>42620.485625</c:v>
                </c:pt>
                <c:pt idx="376">
                  <c:v>42620.4856365741</c:v>
                </c:pt>
                <c:pt idx="377">
                  <c:v>42620.4856481481</c:v>
                </c:pt>
                <c:pt idx="378">
                  <c:v>42620.4856597222</c:v>
                </c:pt>
                <c:pt idx="379">
                  <c:v>42620.4856712963</c:v>
                </c:pt>
              </c:numCache>
            </c:numRef>
          </c:cat>
          <c:val>
            <c:numRef>
              <c:f>Vmstat!$T$33:$T$412</c:f>
              <c:numCache>
                <c:formatCode>General</c:formatCode>
                <c:ptCount val="380"/>
                <c:pt idx="0">
                  <c:v>16</c:v>
                </c:pt>
                <c:pt idx="1">
                  <c:v>15</c:v>
                </c:pt>
                <c:pt idx="2">
                  <c:v>11</c:v>
                </c:pt>
                <c:pt idx="3">
                  <c:v>12</c:v>
                </c:pt>
                <c:pt idx="4">
                  <c:v>19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24</c:v>
                </c:pt>
                <c:pt idx="12">
                  <c:v>15</c:v>
                </c:pt>
                <c:pt idx="13">
                  <c:v>60</c:v>
                </c:pt>
                <c:pt idx="14">
                  <c:v>13</c:v>
                </c:pt>
                <c:pt idx="15">
                  <c:v>12</c:v>
                </c:pt>
                <c:pt idx="16">
                  <c:v>11</c:v>
                </c:pt>
                <c:pt idx="17">
                  <c:v>9</c:v>
                </c:pt>
                <c:pt idx="18">
                  <c:v>10</c:v>
                </c:pt>
                <c:pt idx="19">
                  <c:v>12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12</c:v>
                </c:pt>
                <c:pt idx="25">
                  <c:v>11</c:v>
                </c:pt>
                <c:pt idx="26">
                  <c:v>10</c:v>
                </c:pt>
                <c:pt idx="27">
                  <c:v>11</c:v>
                </c:pt>
                <c:pt idx="28">
                  <c:v>13</c:v>
                </c:pt>
                <c:pt idx="29">
                  <c:v>12</c:v>
                </c:pt>
                <c:pt idx="30">
                  <c:v>10</c:v>
                </c:pt>
                <c:pt idx="31">
                  <c:v>11</c:v>
                </c:pt>
                <c:pt idx="32">
                  <c:v>11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11</c:v>
                </c:pt>
                <c:pt idx="38">
                  <c:v>11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8</c:v>
                </c:pt>
                <c:pt idx="43">
                  <c:v>9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15</c:v>
                </c:pt>
                <c:pt idx="48">
                  <c:v>18</c:v>
                </c:pt>
                <c:pt idx="49">
                  <c:v>56</c:v>
                </c:pt>
                <c:pt idx="50">
                  <c:v>10</c:v>
                </c:pt>
                <c:pt idx="51">
                  <c:v>7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7</c:v>
                </c:pt>
                <c:pt idx="56">
                  <c:v>6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6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17</c:v>
                </c:pt>
                <c:pt idx="75">
                  <c:v>43</c:v>
                </c:pt>
                <c:pt idx="76">
                  <c:v>9</c:v>
                </c:pt>
                <c:pt idx="77">
                  <c:v>8</c:v>
                </c:pt>
                <c:pt idx="78">
                  <c:v>9</c:v>
                </c:pt>
                <c:pt idx="79">
                  <c:v>9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14</c:v>
                </c:pt>
                <c:pt idx="85">
                  <c:v>22</c:v>
                </c:pt>
                <c:pt idx="86">
                  <c:v>28</c:v>
                </c:pt>
                <c:pt idx="87">
                  <c:v>51</c:v>
                </c:pt>
                <c:pt idx="88">
                  <c:v>12</c:v>
                </c:pt>
                <c:pt idx="89">
                  <c:v>9</c:v>
                </c:pt>
                <c:pt idx="90">
                  <c:v>12</c:v>
                </c:pt>
                <c:pt idx="91">
                  <c:v>17</c:v>
                </c:pt>
                <c:pt idx="92">
                  <c:v>13</c:v>
                </c:pt>
                <c:pt idx="93">
                  <c:v>11</c:v>
                </c:pt>
                <c:pt idx="94">
                  <c:v>11</c:v>
                </c:pt>
                <c:pt idx="95">
                  <c:v>10</c:v>
                </c:pt>
                <c:pt idx="96">
                  <c:v>11</c:v>
                </c:pt>
                <c:pt idx="97">
                  <c:v>10</c:v>
                </c:pt>
                <c:pt idx="98">
                  <c:v>9</c:v>
                </c:pt>
                <c:pt idx="99">
                  <c:v>10</c:v>
                </c:pt>
                <c:pt idx="100">
                  <c:v>13</c:v>
                </c:pt>
                <c:pt idx="101">
                  <c:v>10</c:v>
                </c:pt>
                <c:pt idx="102">
                  <c:v>9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10</c:v>
                </c:pt>
                <c:pt idx="107">
                  <c:v>16</c:v>
                </c:pt>
                <c:pt idx="108">
                  <c:v>28</c:v>
                </c:pt>
                <c:pt idx="109">
                  <c:v>16</c:v>
                </c:pt>
                <c:pt idx="110">
                  <c:v>45</c:v>
                </c:pt>
                <c:pt idx="111">
                  <c:v>13</c:v>
                </c:pt>
                <c:pt idx="112">
                  <c:v>9</c:v>
                </c:pt>
                <c:pt idx="113">
                  <c:v>10</c:v>
                </c:pt>
                <c:pt idx="114">
                  <c:v>14</c:v>
                </c:pt>
                <c:pt idx="115">
                  <c:v>13</c:v>
                </c:pt>
                <c:pt idx="116">
                  <c:v>11</c:v>
                </c:pt>
                <c:pt idx="117">
                  <c:v>13</c:v>
                </c:pt>
                <c:pt idx="118">
                  <c:v>10</c:v>
                </c:pt>
                <c:pt idx="119">
                  <c:v>12</c:v>
                </c:pt>
                <c:pt idx="120">
                  <c:v>9</c:v>
                </c:pt>
                <c:pt idx="121">
                  <c:v>14</c:v>
                </c:pt>
                <c:pt idx="122">
                  <c:v>45</c:v>
                </c:pt>
                <c:pt idx="123">
                  <c:v>66</c:v>
                </c:pt>
                <c:pt idx="124">
                  <c:v>11</c:v>
                </c:pt>
                <c:pt idx="125">
                  <c:v>13</c:v>
                </c:pt>
                <c:pt idx="126">
                  <c:v>10</c:v>
                </c:pt>
                <c:pt idx="127">
                  <c:v>9</c:v>
                </c:pt>
                <c:pt idx="128">
                  <c:v>11</c:v>
                </c:pt>
                <c:pt idx="129">
                  <c:v>18</c:v>
                </c:pt>
                <c:pt idx="130">
                  <c:v>11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11</c:v>
                </c:pt>
                <c:pt idx="135">
                  <c:v>10</c:v>
                </c:pt>
                <c:pt idx="136">
                  <c:v>10</c:v>
                </c:pt>
                <c:pt idx="137">
                  <c:v>11</c:v>
                </c:pt>
                <c:pt idx="138">
                  <c:v>12</c:v>
                </c:pt>
                <c:pt idx="139">
                  <c:v>10</c:v>
                </c:pt>
                <c:pt idx="140">
                  <c:v>10</c:v>
                </c:pt>
                <c:pt idx="141">
                  <c:v>12</c:v>
                </c:pt>
                <c:pt idx="142">
                  <c:v>13</c:v>
                </c:pt>
                <c:pt idx="143">
                  <c:v>13</c:v>
                </c:pt>
                <c:pt idx="144">
                  <c:v>12</c:v>
                </c:pt>
                <c:pt idx="145">
                  <c:v>11</c:v>
                </c:pt>
                <c:pt idx="146">
                  <c:v>11</c:v>
                </c:pt>
                <c:pt idx="147">
                  <c:v>16</c:v>
                </c:pt>
                <c:pt idx="148">
                  <c:v>21</c:v>
                </c:pt>
                <c:pt idx="149">
                  <c:v>23</c:v>
                </c:pt>
                <c:pt idx="150">
                  <c:v>53</c:v>
                </c:pt>
                <c:pt idx="151">
                  <c:v>13</c:v>
                </c:pt>
                <c:pt idx="152">
                  <c:v>14</c:v>
                </c:pt>
                <c:pt idx="153">
                  <c:v>12</c:v>
                </c:pt>
                <c:pt idx="154">
                  <c:v>12</c:v>
                </c:pt>
                <c:pt idx="155">
                  <c:v>13</c:v>
                </c:pt>
                <c:pt idx="156">
                  <c:v>11</c:v>
                </c:pt>
                <c:pt idx="157">
                  <c:v>12</c:v>
                </c:pt>
                <c:pt idx="158">
                  <c:v>10</c:v>
                </c:pt>
                <c:pt idx="159">
                  <c:v>10</c:v>
                </c:pt>
                <c:pt idx="160">
                  <c:v>11</c:v>
                </c:pt>
                <c:pt idx="161">
                  <c:v>8</c:v>
                </c:pt>
                <c:pt idx="162">
                  <c:v>9</c:v>
                </c:pt>
                <c:pt idx="163">
                  <c:v>10</c:v>
                </c:pt>
                <c:pt idx="164">
                  <c:v>10</c:v>
                </c:pt>
                <c:pt idx="165">
                  <c:v>8</c:v>
                </c:pt>
                <c:pt idx="166">
                  <c:v>10</c:v>
                </c:pt>
                <c:pt idx="167">
                  <c:v>8</c:v>
                </c:pt>
                <c:pt idx="168">
                  <c:v>10</c:v>
                </c:pt>
                <c:pt idx="169">
                  <c:v>9</c:v>
                </c:pt>
                <c:pt idx="170">
                  <c:v>27</c:v>
                </c:pt>
                <c:pt idx="171">
                  <c:v>10</c:v>
                </c:pt>
                <c:pt idx="172">
                  <c:v>27</c:v>
                </c:pt>
                <c:pt idx="173">
                  <c:v>37</c:v>
                </c:pt>
                <c:pt idx="174">
                  <c:v>11</c:v>
                </c:pt>
                <c:pt idx="175">
                  <c:v>10</c:v>
                </c:pt>
                <c:pt idx="176">
                  <c:v>9</c:v>
                </c:pt>
                <c:pt idx="177">
                  <c:v>7</c:v>
                </c:pt>
                <c:pt idx="178">
                  <c:v>8</c:v>
                </c:pt>
                <c:pt idx="179">
                  <c:v>8</c:v>
                </c:pt>
                <c:pt idx="180">
                  <c:v>9</c:v>
                </c:pt>
                <c:pt idx="181">
                  <c:v>8</c:v>
                </c:pt>
                <c:pt idx="182">
                  <c:v>9</c:v>
                </c:pt>
                <c:pt idx="183">
                  <c:v>9</c:v>
                </c:pt>
                <c:pt idx="184">
                  <c:v>7</c:v>
                </c:pt>
                <c:pt idx="185">
                  <c:v>8</c:v>
                </c:pt>
                <c:pt idx="186">
                  <c:v>9</c:v>
                </c:pt>
                <c:pt idx="187">
                  <c:v>10</c:v>
                </c:pt>
                <c:pt idx="188">
                  <c:v>8</c:v>
                </c:pt>
                <c:pt idx="189">
                  <c:v>10</c:v>
                </c:pt>
                <c:pt idx="190">
                  <c:v>10</c:v>
                </c:pt>
                <c:pt idx="191">
                  <c:v>9</c:v>
                </c:pt>
                <c:pt idx="192">
                  <c:v>9</c:v>
                </c:pt>
                <c:pt idx="193">
                  <c:v>8</c:v>
                </c:pt>
                <c:pt idx="194">
                  <c:v>9</c:v>
                </c:pt>
                <c:pt idx="195">
                  <c:v>11</c:v>
                </c:pt>
                <c:pt idx="196">
                  <c:v>11</c:v>
                </c:pt>
                <c:pt idx="197">
                  <c:v>8</c:v>
                </c:pt>
                <c:pt idx="198">
                  <c:v>8</c:v>
                </c:pt>
                <c:pt idx="199">
                  <c:v>9</c:v>
                </c:pt>
                <c:pt idx="200">
                  <c:v>9</c:v>
                </c:pt>
                <c:pt idx="201">
                  <c:v>10</c:v>
                </c:pt>
                <c:pt idx="202">
                  <c:v>9</c:v>
                </c:pt>
                <c:pt idx="203">
                  <c:v>32</c:v>
                </c:pt>
                <c:pt idx="204">
                  <c:v>22</c:v>
                </c:pt>
                <c:pt idx="205">
                  <c:v>30</c:v>
                </c:pt>
                <c:pt idx="206">
                  <c:v>10</c:v>
                </c:pt>
                <c:pt idx="207">
                  <c:v>10</c:v>
                </c:pt>
                <c:pt idx="208">
                  <c:v>9</c:v>
                </c:pt>
                <c:pt idx="209">
                  <c:v>13</c:v>
                </c:pt>
                <c:pt idx="210">
                  <c:v>8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11</c:v>
                </c:pt>
                <c:pt idx="215">
                  <c:v>9</c:v>
                </c:pt>
                <c:pt idx="216">
                  <c:v>12</c:v>
                </c:pt>
                <c:pt idx="217">
                  <c:v>11</c:v>
                </c:pt>
                <c:pt idx="218">
                  <c:v>10</c:v>
                </c:pt>
                <c:pt idx="219">
                  <c:v>9</c:v>
                </c:pt>
                <c:pt idx="220">
                  <c:v>10</c:v>
                </c:pt>
                <c:pt idx="221">
                  <c:v>9</c:v>
                </c:pt>
                <c:pt idx="222">
                  <c:v>8</c:v>
                </c:pt>
                <c:pt idx="223">
                  <c:v>7</c:v>
                </c:pt>
                <c:pt idx="224">
                  <c:v>6</c:v>
                </c:pt>
                <c:pt idx="225">
                  <c:v>6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10</c:v>
                </c:pt>
                <c:pt idx="230">
                  <c:v>9</c:v>
                </c:pt>
                <c:pt idx="231">
                  <c:v>9</c:v>
                </c:pt>
                <c:pt idx="232">
                  <c:v>17</c:v>
                </c:pt>
                <c:pt idx="233">
                  <c:v>31</c:v>
                </c:pt>
                <c:pt idx="234">
                  <c:v>14</c:v>
                </c:pt>
                <c:pt idx="235">
                  <c:v>10</c:v>
                </c:pt>
                <c:pt idx="236">
                  <c:v>9</c:v>
                </c:pt>
                <c:pt idx="237">
                  <c:v>9</c:v>
                </c:pt>
                <c:pt idx="238">
                  <c:v>13</c:v>
                </c:pt>
                <c:pt idx="239">
                  <c:v>13</c:v>
                </c:pt>
                <c:pt idx="240">
                  <c:v>20</c:v>
                </c:pt>
                <c:pt idx="241">
                  <c:v>60</c:v>
                </c:pt>
                <c:pt idx="242">
                  <c:v>8</c:v>
                </c:pt>
                <c:pt idx="243">
                  <c:v>9</c:v>
                </c:pt>
                <c:pt idx="244">
                  <c:v>11</c:v>
                </c:pt>
                <c:pt idx="245">
                  <c:v>11</c:v>
                </c:pt>
                <c:pt idx="246">
                  <c:v>12</c:v>
                </c:pt>
                <c:pt idx="247">
                  <c:v>10</c:v>
                </c:pt>
                <c:pt idx="248">
                  <c:v>10</c:v>
                </c:pt>
                <c:pt idx="249">
                  <c:v>7</c:v>
                </c:pt>
                <c:pt idx="250">
                  <c:v>7</c:v>
                </c:pt>
                <c:pt idx="251">
                  <c:v>6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7</c:v>
                </c:pt>
                <c:pt idx="256">
                  <c:v>10</c:v>
                </c:pt>
                <c:pt idx="257">
                  <c:v>9</c:v>
                </c:pt>
                <c:pt idx="258">
                  <c:v>8</c:v>
                </c:pt>
                <c:pt idx="259">
                  <c:v>9</c:v>
                </c:pt>
                <c:pt idx="260">
                  <c:v>8</c:v>
                </c:pt>
                <c:pt idx="261">
                  <c:v>11</c:v>
                </c:pt>
                <c:pt idx="262">
                  <c:v>9</c:v>
                </c:pt>
                <c:pt idx="263">
                  <c:v>8</c:v>
                </c:pt>
                <c:pt idx="264">
                  <c:v>8</c:v>
                </c:pt>
                <c:pt idx="265">
                  <c:v>10</c:v>
                </c:pt>
                <c:pt idx="266">
                  <c:v>13</c:v>
                </c:pt>
                <c:pt idx="267">
                  <c:v>11</c:v>
                </c:pt>
                <c:pt idx="268">
                  <c:v>11</c:v>
                </c:pt>
                <c:pt idx="269">
                  <c:v>13</c:v>
                </c:pt>
                <c:pt idx="270">
                  <c:v>13</c:v>
                </c:pt>
                <c:pt idx="271">
                  <c:v>14</c:v>
                </c:pt>
                <c:pt idx="272">
                  <c:v>13</c:v>
                </c:pt>
                <c:pt idx="273">
                  <c:v>13</c:v>
                </c:pt>
                <c:pt idx="274">
                  <c:v>35</c:v>
                </c:pt>
                <c:pt idx="275">
                  <c:v>50</c:v>
                </c:pt>
                <c:pt idx="276">
                  <c:v>13</c:v>
                </c:pt>
                <c:pt idx="277">
                  <c:v>14</c:v>
                </c:pt>
                <c:pt idx="278">
                  <c:v>13</c:v>
                </c:pt>
                <c:pt idx="279">
                  <c:v>11</c:v>
                </c:pt>
                <c:pt idx="280">
                  <c:v>12</c:v>
                </c:pt>
                <c:pt idx="281">
                  <c:v>14</c:v>
                </c:pt>
                <c:pt idx="282">
                  <c:v>12</c:v>
                </c:pt>
                <c:pt idx="283">
                  <c:v>13</c:v>
                </c:pt>
                <c:pt idx="284">
                  <c:v>15</c:v>
                </c:pt>
                <c:pt idx="285">
                  <c:v>10</c:v>
                </c:pt>
                <c:pt idx="286">
                  <c:v>9</c:v>
                </c:pt>
                <c:pt idx="287">
                  <c:v>11</c:v>
                </c:pt>
                <c:pt idx="288">
                  <c:v>10</c:v>
                </c:pt>
                <c:pt idx="289">
                  <c:v>8</c:v>
                </c:pt>
                <c:pt idx="290">
                  <c:v>8</c:v>
                </c:pt>
                <c:pt idx="291">
                  <c:v>9</c:v>
                </c:pt>
                <c:pt idx="292">
                  <c:v>9</c:v>
                </c:pt>
                <c:pt idx="293">
                  <c:v>10</c:v>
                </c:pt>
                <c:pt idx="294">
                  <c:v>10</c:v>
                </c:pt>
                <c:pt idx="295">
                  <c:v>9</c:v>
                </c:pt>
                <c:pt idx="296">
                  <c:v>10</c:v>
                </c:pt>
                <c:pt idx="297">
                  <c:v>11</c:v>
                </c:pt>
                <c:pt idx="298">
                  <c:v>11</c:v>
                </c:pt>
                <c:pt idx="299">
                  <c:v>28</c:v>
                </c:pt>
                <c:pt idx="300">
                  <c:v>42</c:v>
                </c:pt>
                <c:pt idx="301">
                  <c:v>16</c:v>
                </c:pt>
                <c:pt idx="302">
                  <c:v>9</c:v>
                </c:pt>
                <c:pt idx="303">
                  <c:v>8</c:v>
                </c:pt>
                <c:pt idx="304">
                  <c:v>11</c:v>
                </c:pt>
                <c:pt idx="305">
                  <c:v>11</c:v>
                </c:pt>
                <c:pt idx="306">
                  <c:v>9</c:v>
                </c:pt>
                <c:pt idx="307">
                  <c:v>9</c:v>
                </c:pt>
                <c:pt idx="308">
                  <c:v>10</c:v>
                </c:pt>
                <c:pt idx="309">
                  <c:v>13</c:v>
                </c:pt>
                <c:pt idx="310">
                  <c:v>12</c:v>
                </c:pt>
                <c:pt idx="311">
                  <c:v>11</c:v>
                </c:pt>
                <c:pt idx="312">
                  <c:v>12</c:v>
                </c:pt>
                <c:pt idx="313">
                  <c:v>13</c:v>
                </c:pt>
                <c:pt idx="314">
                  <c:v>12</c:v>
                </c:pt>
                <c:pt idx="315">
                  <c:v>14</c:v>
                </c:pt>
                <c:pt idx="316">
                  <c:v>14</c:v>
                </c:pt>
                <c:pt idx="317">
                  <c:v>12</c:v>
                </c:pt>
                <c:pt idx="318">
                  <c:v>11</c:v>
                </c:pt>
                <c:pt idx="319">
                  <c:v>11</c:v>
                </c:pt>
                <c:pt idx="320">
                  <c:v>12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10</c:v>
                </c:pt>
                <c:pt idx="326">
                  <c:v>14</c:v>
                </c:pt>
                <c:pt idx="327">
                  <c:v>30</c:v>
                </c:pt>
                <c:pt idx="328">
                  <c:v>49</c:v>
                </c:pt>
                <c:pt idx="329">
                  <c:v>12</c:v>
                </c:pt>
                <c:pt idx="330">
                  <c:v>9</c:v>
                </c:pt>
                <c:pt idx="331">
                  <c:v>8</c:v>
                </c:pt>
                <c:pt idx="332">
                  <c:v>8</c:v>
                </c:pt>
                <c:pt idx="333">
                  <c:v>9</c:v>
                </c:pt>
                <c:pt idx="334">
                  <c:v>9</c:v>
                </c:pt>
                <c:pt idx="335">
                  <c:v>8</c:v>
                </c:pt>
                <c:pt idx="336">
                  <c:v>10</c:v>
                </c:pt>
                <c:pt idx="337">
                  <c:v>10</c:v>
                </c:pt>
                <c:pt idx="338">
                  <c:v>9</c:v>
                </c:pt>
                <c:pt idx="339">
                  <c:v>8</c:v>
                </c:pt>
                <c:pt idx="340">
                  <c:v>8</c:v>
                </c:pt>
                <c:pt idx="341">
                  <c:v>10</c:v>
                </c:pt>
                <c:pt idx="342">
                  <c:v>10</c:v>
                </c:pt>
                <c:pt idx="343">
                  <c:v>6</c:v>
                </c:pt>
                <c:pt idx="344">
                  <c:v>6</c:v>
                </c:pt>
                <c:pt idx="345">
                  <c:v>5</c:v>
                </c:pt>
                <c:pt idx="346">
                  <c:v>5</c:v>
                </c:pt>
                <c:pt idx="347">
                  <c:v>7</c:v>
                </c:pt>
                <c:pt idx="348">
                  <c:v>8</c:v>
                </c:pt>
                <c:pt idx="349">
                  <c:v>7</c:v>
                </c:pt>
                <c:pt idx="350">
                  <c:v>8</c:v>
                </c:pt>
                <c:pt idx="351">
                  <c:v>7</c:v>
                </c:pt>
                <c:pt idx="352">
                  <c:v>6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6</c:v>
                </c:pt>
                <c:pt idx="357">
                  <c:v>7</c:v>
                </c:pt>
                <c:pt idx="358">
                  <c:v>6</c:v>
                </c:pt>
                <c:pt idx="359">
                  <c:v>7</c:v>
                </c:pt>
                <c:pt idx="360">
                  <c:v>18</c:v>
                </c:pt>
                <c:pt idx="361">
                  <c:v>8</c:v>
                </c:pt>
                <c:pt idx="362">
                  <c:v>6</c:v>
                </c:pt>
                <c:pt idx="363">
                  <c:v>6</c:v>
                </c:pt>
                <c:pt idx="364">
                  <c:v>8</c:v>
                </c:pt>
                <c:pt idx="365">
                  <c:v>10</c:v>
                </c:pt>
                <c:pt idx="366">
                  <c:v>9</c:v>
                </c:pt>
                <c:pt idx="367">
                  <c:v>8</c:v>
                </c:pt>
                <c:pt idx="368">
                  <c:v>8</c:v>
                </c:pt>
                <c:pt idx="369">
                  <c:v>30</c:v>
                </c:pt>
                <c:pt idx="370">
                  <c:v>24</c:v>
                </c:pt>
                <c:pt idx="371">
                  <c:v>9</c:v>
                </c:pt>
                <c:pt idx="372">
                  <c:v>8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6</c:v>
                </c:pt>
                <c:pt idx="378">
                  <c:v>7</c:v>
                </c:pt>
                <c:pt idx="379">
                  <c:v>9</c:v>
                </c:pt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Date/Time</a:t>
                </a:r>
              </a:p>
            </c:rich>
          </c:tx>
          <c:layout/>
        </c:title>
        <c:numFmt formatCode="ddd m/d/yy hh:mm:ss" sourceLinked="0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guds.847c8e32.tegu-2016.09.07.11.03.56 Faults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interrupts</c:v>
          </c:tx>
          <c:spPr>
            <a:ln w="28575"/>
          </c:spPr>
          <c:marker>
            <c:symbol val="none"/>
          </c:marker>
          <c:trendline>
            <c:trendlineType val="linear"/>
          </c:trendline>
          <c:cat>
            <c:numRef>
              <c:f>Vmstat!$C$33:$C$412</c:f>
              <c:numCache>
                <c:formatCode>General</c:formatCode>
                <c:ptCount val="380"/>
                <c:pt idx="0">
                  <c:v>42620.4615856481</c:v>
                </c:pt>
                <c:pt idx="1">
                  <c:v>42620.4615972222</c:v>
                </c:pt>
                <c:pt idx="2">
                  <c:v>42620.4616087963</c:v>
                </c:pt>
                <c:pt idx="3">
                  <c:v>42620.4616203704</c:v>
                </c:pt>
                <c:pt idx="4">
                  <c:v>42620.4616319444</c:v>
                </c:pt>
                <c:pt idx="5">
                  <c:v>42620.4616435185</c:v>
                </c:pt>
                <c:pt idx="6">
                  <c:v>42620.4616550926</c:v>
                </c:pt>
                <c:pt idx="7">
                  <c:v>42620.4616666667</c:v>
                </c:pt>
                <c:pt idx="8">
                  <c:v>42620.4616782407</c:v>
                </c:pt>
                <c:pt idx="9">
                  <c:v>42620.4616898148</c:v>
                </c:pt>
                <c:pt idx="10">
                  <c:v>42620.4617013889</c:v>
                </c:pt>
                <c:pt idx="11">
                  <c:v>42620.461712963</c:v>
                </c:pt>
                <c:pt idx="12">
                  <c:v>42620.461724537</c:v>
                </c:pt>
                <c:pt idx="13">
                  <c:v>42620.4617361111</c:v>
                </c:pt>
                <c:pt idx="14">
                  <c:v>42620.4617476852</c:v>
                </c:pt>
                <c:pt idx="15">
                  <c:v>42620.4617592593</c:v>
                </c:pt>
                <c:pt idx="16">
                  <c:v>42620.4617708333</c:v>
                </c:pt>
                <c:pt idx="17">
                  <c:v>42620.4617824074</c:v>
                </c:pt>
                <c:pt idx="18">
                  <c:v>42620.4617939815</c:v>
                </c:pt>
                <c:pt idx="19">
                  <c:v>42620.4628472222</c:v>
                </c:pt>
                <c:pt idx="20">
                  <c:v>42620.4628587963</c:v>
                </c:pt>
                <c:pt idx="21">
                  <c:v>42620.4628703704</c:v>
                </c:pt>
                <c:pt idx="22">
                  <c:v>42620.4628819444</c:v>
                </c:pt>
                <c:pt idx="23">
                  <c:v>42620.4628935185</c:v>
                </c:pt>
                <c:pt idx="24">
                  <c:v>42620.4629050926</c:v>
                </c:pt>
                <c:pt idx="25">
                  <c:v>42620.4629166667</c:v>
                </c:pt>
                <c:pt idx="26">
                  <c:v>42620.4629282407</c:v>
                </c:pt>
                <c:pt idx="27">
                  <c:v>42620.4629398148</c:v>
                </c:pt>
                <c:pt idx="28">
                  <c:v>42620.4629513889</c:v>
                </c:pt>
                <c:pt idx="29">
                  <c:v>42620.462962963</c:v>
                </c:pt>
                <c:pt idx="30">
                  <c:v>42620.462974537</c:v>
                </c:pt>
                <c:pt idx="31">
                  <c:v>42620.4629861111</c:v>
                </c:pt>
                <c:pt idx="32">
                  <c:v>42620.4629976852</c:v>
                </c:pt>
                <c:pt idx="33">
                  <c:v>42620.4630092593</c:v>
                </c:pt>
                <c:pt idx="34">
                  <c:v>42620.4630208333</c:v>
                </c:pt>
                <c:pt idx="35">
                  <c:v>42620.4630324074</c:v>
                </c:pt>
                <c:pt idx="36">
                  <c:v>42620.4630439815</c:v>
                </c:pt>
                <c:pt idx="37">
                  <c:v>42620.4630555556</c:v>
                </c:pt>
                <c:pt idx="38">
                  <c:v>42620.4640509259</c:v>
                </c:pt>
                <c:pt idx="39">
                  <c:v>42620.4640625</c:v>
                </c:pt>
                <c:pt idx="40">
                  <c:v>42620.4640740741</c:v>
                </c:pt>
                <c:pt idx="41">
                  <c:v>42620.4640856481</c:v>
                </c:pt>
                <c:pt idx="42">
                  <c:v>42620.4640972222</c:v>
                </c:pt>
                <c:pt idx="43">
                  <c:v>42620.4641087963</c:v>
                </c:pt>
                <c:pt idx="44">
                  <c:v>42620.4641203704</c:v>
                </c:pt>
                <c:pt idx="45">
                  <c:v>42620.4641319444</c:v>
                </c:pt>
                <c:pt idx="46">
                  <c:v>42620.4641435185</c:v>
                </c:pt>
                <c:pt idx="47">
                  <c:v>42620.4641550926</c:v>
                </c:pt>
                <c:pt idx="48">
                  <c:v>42620.4641666667</c:v>
                </c:pt>
                <c:pt idx="49">
                  <c:v>42620.4641782407</c:v>
                </c:pt>
                <c:pt idx="50">
                  <c:v>42620.4641898148</c:v>
                </c:pt>
                <c:pt idx="51">
                  <c:v>42620.4642013889</c:v>
                </c:pt>
                <c:pt idx="52">
                  <c:v>42620.464212963</c:v>
                </c:pt>
                <c:pt idx="53">
                  <c:v>42620.464224537</c:v>
                </c:pt>
                <c:pt idx="54">
                  <c:v>42620.4642361111</c:v>
                </c:pt>
                <c:pt idx="55">
                  <c:v>42620.4642476852</c:v>
                </c:pt>
                <c:pt idx="56">
                  <c:v>42620.4642592593</c:v>
                </c:pt>
                <c:pt idx="57">
                  <c:v>42620.4653356482</c:v>
                </c:pt>
                <c:pt idx="58">
                  <c:v>42620.4653472222</c:v>
                </c:pt>
                <c:pt idx="59">
                  <c:v>42620.4653587963</c:v>
                </c:pt>
                <c:pt idx="60">
                  <c:v>42620.4653703704</c:v>
                </c:pt>
                <c:pt idx="61">
                  <c:v>42620.4653819444</c:v>
                </c:pt>
                <c:pt idx="62">
                  <c:v>42620.4653935185</c:v>
                </c:pt>
                <c:pt idx="63">
                  <c:v>42620.4654050926</c:v>
                </c:pt>
                <c:pt idx="64">
                  <c:v>42620.4654166667</c:v>
                </c:pt>
                <c:pt idx="65">
                  <c:v>42620.4654282407</c:v>
                </c:pt>
                <c:pt idx="66">
                  <c:v>42620.4654398148</c:v>
                </c:pt>
                <c:pt idx="67">
                  <c:v>42620.4654513889</c:v>
                </c:pt>
                <c:pt idx="68">
                  <c:v>42620.465462963</c:v>
                </c:pt>
                <c:pt idx="69">
                  <c:v>42620.465474537</c:v>
                </c:pt>
                <c:pt idx="70">
                  <c:v>42620.4654861111</c:v>
                </c:pt>
                <c:pt idx="71">
                  <c:v>42620.4654976852</c:v>
                </c:pt>
                <c:pt idx="72">
                  <c:v>42620.4655092593</c:v>
                </c:pt>
                <c:pt idx="73">
                  <c:v>42620.4655208333</c:v>
                </c:pt>
                <c:pt idx="74">
                  <c:v>42620.4655324074</c:v>
                </c:pt>
                <c:pt idx="75">
                  <c:v>42620.4655439815</c:v>
                </c:pt>
                <c:pt idx="76">
                  <c:v>42620.4664814815</c:v>
                </c:pt>
                <c:pt idx="77">
                  <c:v>42620.4664930556</c:v>
                </c:pt>
                <c:pt idx="78">
                  <c:v>42620.4665046296</c:v>
                </c:pt>
                <c:pt idx="79">
                  <c:v>42620.4665162037</c:v>
                </c:pt>
                <c:pt idx="80">
                  <c:v>42620.4665277778</c:v>
                </c:pt>
                <c:pt idx="81">
                  <c:v>42620.4665393519</c:v>
                </c:pt>
                <c:pt idx="82">
                  <c:v>42620.4665509259</c:v>
                </c:pt>
                <c:pt idx="83">
                  <c:v>42620.4665625</c:v>
                </c:pt>
                <c:pt idx="84">
                  <c:v>42620.4665740741</c:v>
                </c:pt>
                <c:pt idx="85">
                  <c:v>42620.4665856482</c:v>
                </c:pt>
                <c:pt idx="86">
                  <c:v>42620.4665972222</c:v>
                </c:pt>
                <c:pt idx="87">
                  <c:v>42620.4666087963</c:v>
                </c:pt>
                <c:pt idx="88">
                  <c:v>42620.4666203704</c:v>
                </c:pt>
                <c:pt idx="89">
                  <c:v>42620.4666319444</c:v>
                </c:pt>
                <c:pt idx="90">
                  <c:v>42620.4666435185</c:v>
                </c:pt>
                <c:pt idx="91">
                  <c:v>42620.4666550926</c:v>
                </c:pt>
                <c:pt idx="92">
                  <c:v>42620.4666666667</c:v>
                </c:pt>
                <c:pt idx="93">
                  <c:v>42620.4666782407</c:v>
                </c:pt>
                <c:pt idx="94">
                  <c:v>42620.4666898148</c:v>
                </c:pt>
                <c:pt idx="95">
                  <c:v>42620.4678472222</c:v>
                </c:pt>
                <c:pt idx="96">
                  <c:v>42620.4678587963</c:v>
                </c:pt>
                <c:pt idx="97">
                  <c:v>42620.4678703704</c:v>
                </c:pt>
                <c:pt idx="98">
                  <c:v>42620.4678819444</c:v>
                </c:pt>
                <c:pt idx="99">
                  <c:v>42620.4678935185</c:v>
                </c:pt>
                <c:pt idx="100">
                  <c:v>42620.4679050926</c:v>
                </c:pt>
                <c:pt idx="101">
                  <c:v>42620.4679166667</c:v>
                </c:pt>
                <c:pt idx="102">
                  <c:v>42620.4679282407</c:v>
                </c:pt>
                <c:pt idx="103">
                  <c:v>42620.4679398148</c:v>
                </c:pt>
                <c:pt idx="104">
                  <c:v>42620.4679513889</c:v>
                </c:pt>
                <c:pt idx="105">
                  <c:v>42620.467962963</c:v>
                </c:pt>
                <c:pt idx="106">
                  <c:v>42620.467974537</c:v>
                </c:pt>
                <c:pt idx="107">
                  <c:v>42620.4679861111</c:v>
                </c:pt>
                <c:pt idx="108">
                  <c:v>42620.4679976852</c:v>
                </c:pt>
                <c:pt idx="109">
                  <c:v>42620.4680092593</c:v>
                </c:pt>
                <c:pt idx="110">
                  <c:v>42620.4680208333</c:v>
                </c:pt>
                <c:pt idx="111">
                  <c:v>42620.4680324074</c:v>
                </c:pt>
                <c:pt idx="112">
                  <c:v>42620.4680439815</c:v>
                </c:pt>
                <c:pt idx="113">
                  <c:v>42620.4680555556</c:v>
                </c:pt>
                <c:pt idx="114">
                  <c:v>42620.4692939815</c:v>
                </c:pt>
                <c:pt idx="115">
                  <c:v>42620.4693055556</c:v>
                </c:pt>
                <c:pt idx="116">
                  <c:v>42620.4693171296</c:v>
                </c:pt>
                <c:pt idx="117">
                  <c:v>42620.4693287037</c:v>
                </c:pt>
                <c:pt idx="118">
                  <c:v>42620.4693402778</c:v>
                </c:pt>
                <c:pt idx="119">
                  <c:v>42620.4693518519</c:v>
                </c:pt>
                <c:pt idx="120">
                  <c:v>42620.4693634259</c:v>
                </c:pt>
                <c:pt idx="121">
                  <c:v>42620.469375</c:v>
                </c:pt>
                <c:pt idx="122">
                  <c:v>42620.4693865741</c:v>
                </c:pt>
                <c:pt idx="123">
                  <c:v>42620.4693981481</c:v>
                </c:pt>
                <c:pt idx="124">
                  <c:v>42620.4694097222</c:v>
                </c:pt>
                <c:pt idx="125">
                  <c:v>42620.4694212963</c:v>
                </c:pt>
                <c:pt idx="126">
                  <c:v>42620.4694328704</c:v>
                </c:pt>
                <c:pt idx="127">
                  <c:v>42620.4694444444</c:v>
                </c:pt>
                <c:pt idx="128">
                  <c:v>42620.4694560185</c:v>
                </c:pt>
                <c:pt idx="129">
                  <c:v>42620.4694675926</c:v>
                </c:pt>
                <c:pt idx="130">
                  <c:v>42620.4694791667</c:v>
                </c:pt>
                <c:pt idx="131">
                  <c:v>42620.4694907407</c:v>
                </c:pt>
                <c:pt idx="132">
                  <c:v>42620.4695023148</c:v>
                </c:pt>
                <c:pt idx="133">
                  <c:v>42620.470625</c:v>
                </c:pt>
                <c:pt idx="134">
                  <c:v>42620.4706365741</c:v>
                </c:pt>
                <c:pt idx="135">
                  <c:v>42620.4706481481</c:v>
                </c:pt>
                <c:pt idx="136">
                  <c:v>42620.4706597222</c:v>
                </c:pt>
                <c:pt idx="137">
                  <c:v>42620.4706712963</c:v>
                </c:pt>
                <c:pt idx="138">
                  <c:v>42620.4706828704</c:v>
                </c:pt>
                <c:pt idx="139">
                  <c:v>42620.4706944444</c:v>
                </c:pt>
                <c:pt idx="140">
                  <c:v>42620.4707060185</c:v>
                </c:pt>
                <c:pt idx="141">
                  <c:v>42620.4707175926</c:v>
                </c:pt>
                <c:pt idx="142">
                  <c:v>42620.4707291667</c:v>
                </c:pt>
                <c:pt idx="143">
                  <c:v>42620.4707407407</c:v>
                </c:pt>
                <c:pt idx="144">
                  <c:v>42620.4707523148</c:v>
                </c:pt>
                <c:pt idx="145">
                  <c:v>42620.4707638889</c:v>
                </c:pt>
                <c:pt idx="146">
                  <c:v>42620.470775463</c:v>
                </c:pt>
                <c:pt idx="147">
                  <c:v>42620.470787037</c:v>
                </c:pt>
                <c:pt idx="148">
                  <c:v>42620.4707986111</c:v>
                </c:pt>
                <c:pt idx="149">
                  <c:v>42620.4708101852</c:v>
                </c:pt>
                <c:pt idx="150">
                  <c:v>42620.4708217593</c:v>
                </c:pt>
                <c:pt idx="151">
                  <c:v>42620.4708333333</c:v>
                </c:pt>
                <c:pt idx="152">
                  <c:v>42620.4718055556</c:v>
                </c:pt>
                <c:pt idx="153">
                  <c:v>42620.4718171296</c:v>
                </c:pt>
                <c:pt idx="154">
                  <c:v>42620.4718287037</c:v>
                </c:pt>
                <c:pt idx="155">
                  <c:v>42620.4718402778</c:v>
                </c:pt>
                <c:pt idx="156">
                  <c:v>42620.4718518518</c:v>
                </c:pt>
                <c:pt idx="157">
                  <c:v>42620.4718634259</c:v>
                </c:pt>
                <c:pt idx="158">
                  <c:v>42620.471875</c:v>
                </c:pt>
                <c:pt idx="159">
                  <c:v>42620.4718865741</c:v>
                </c:pt>
                <c:pt idx="160">
                  <c:v>42620.4718981481</c:v>
                </c:pt>
                <c:pt idx="161">
                  <c:v>42620.4719097222</c:v>
                </c:pt>
                <c:pt idx="162">
                  <c:v>42620.4719212963</c:v>
                </c:pt>
                <c:pt idx="163">
                  <c:v>42620.4719328704</c:v>
                </c:pt>
                <c:pt idx="164">
                  <c:v>42620.4719444444</c:v>
                </c:pt>
                <c:pt idx="165">
                  <c:v>42620.4719560185</c:v>
                </c:pt>
                <c:pt idx="166">
                  <c:v>42620.4719675926</c:v>
                </c:pt>
                <c:pt idx="167">
                  <c:v>42620.4719791667</c:v>
                </c:pt>
                <c:pt idx="168">
                  <c:v>42620.4719907407</c:v>
                </c:pt>
                <c:pt idx="169">
                  <c:v>42620.4720023148</c:v>
                </c:pt>
                <c:pt idx="170">
                  <c:v>42620.4720138889</c:v>
                </c:pt>
                <c:pt idx="171">
                  <c:v>42620.4730555556</c:v>
                </c:pt>
                <c:pt idx="172">
                  <c:v>42620.4730671296</c:v>
                </c:pt>
                <c:pt idx="173">
                  <c:v>42620.4730787037</c:v>
                </c:pt>
                <c:pt idx="174">
                  <c:v>42620.4730902778</c:v>
                </c:pt>
                <c:pt idx="175">
                  <c:v>42620.4731018519</c:v>
                </c:pt>
                <c:pt idx="176">
                  <c:v>42620.4731134259</c:v>
                </c:pt>
                <c:pt idx="177">
                  <c:v>42620.473125</c:v>
                </c:pt>
                <c:pt idx="178">
                  <c:v>42620.4731365741</c:v>
                </c:pt>
                <c:pt idx="179">
                  <c:v>42620.4731481482</c:v>
                </c:pt>
                <c:pt idx="180">
                  <c:v>42620.4731597222</c:v>
                </c:pt>
                <c:pt idx="181">
                  <c:v>42620.4731712963</c:v>
                </c:pt>
                <c:pt idx="182">
                  <c:v>42620.4731828704</c:v>
                </c:pt>
                <c:pt idx="183">
                  <c:v>42620.4731944444</c:v>
                </c:pt>
                <c:pt idx="184">
                  <c:v>42620.4732060185</c:v>
                </c:pt>
                <c:pt idx="185">
                  <c:v>42620.4732175926</c:v>
                </c:pt>
                <c:pt idx="186">
                  <c:v>42620.4732291667</c:v>
                </c:pt>
                <c:pt idx="187">
                  <c:v>42620.4732407407</c:v>
                </c:pt>
                <c:pt idx="188">
                  <c:v>42620.4732523148</c:v>
                </c:pt>
                <c:pt idx="189">
                  <c:v>42620.4732638889</c:v>
                </c:pt>
                <c:pt idx="190">
                  <c:v>42620.4742939815</c:v>
                </c:pt>
                <c:pt idx="191">
                  <c:v>42620.4743055556</c:v>
                </c:pt>
                <c:pt idx="192">
                  <c:v>42620.4743171296</c:v>
                </c:pt>
                <c:pt idx="193">
                  <c:v>42620.4743287037</c:v>
                </c:pt>
                <c:pt idx="194">
                  <c:v>42620.4743402778</c:v>
                </c:pt>
                <c:pt idx="195">
                  <c:v>42620.4743518519</c:v>
                </c:pt>
                <c:pt idx="196">
                  <c:v>42620.4743634259</c:v>
                </c:pt>
                <c:pt idx="197">
                  <c:v>42620.474375</c:v>
                </c:pt>
                <c:pt idx="198">
                  <c:v>42620.4743865741</c:v>
                </c:pt>
                <c:pt idx="199">
                  <c:v>42620.4743981482</c:v>
                </c:pt>
                <c:pt idx="200">
                  <c:v>42620.4744097222</c:v>
                </c:pt>
                <c:pt idx="201">
                  <c:v>42620.4744212963</c:v>
                </c:pt>
                <c:pt idx="202">
                  <c:v>42620.4744328704</c:v>
                </c:pt>
                <c:pt idx="203">
                  <c:v>42620.4744444444</c:v>
                </c:pt>
                <c:pt idx="204">
                  <c:v>42620.4744560185</c:v>
                </c:pt>
                <c:pt idx="205">
                  <c:v>42620.4744675926</c:v>
                </c:pt>
                <c:pt idx="206">
                  <c:v>42620.4744791667</c:v>
                </c:pt>
                <c:pt idx="207">
                  <c:v>42620.4744907407</c:v>
                </c:pt>
                <c:pt idx="208">
                  <c:v>42620.4745023148</c:v>
                </c:pt>
                <c:pt idx="209">
                  <c:v>42620.4755787037</c:v>
                </c:pt>
                <c:pt idx="210">
                  <c:v>42620.4755902778</c:v>
                </c:pt>
                <c:pt idx="211">
                  <c:v>42620.4756018519</c:v>
                </c:pt>
                <c:pt idx="212">
                  <c:v>42620.4756134259</c:v>
                </c:pt>
                <c:pt idx="213">
                  <c:v>42620.475625</c:v>
                </c:pt>
                <c:pt idx="214">
                  <c:v>42620.4756365741</c:v>
                </c:pt>
                <c:pt idx="215">
                  <c:v>42620.4756481481</c:v>
                </c:pt>
                <c:pt idx="216">
                  <c:v>42620.4756597222</c:v>
                </c:pt>
                <c:pt idx="217">
                  <c:v>42620.4756712963</c:v>
                </c:pt>
                <c:pt idx="218">
                  <c:v>42620.4756828704</c:v>
                </c:pt>
                <c:pt idx="219">
                  <c:v>42620.4756944444</c:v>
                </c:pt>
                <c:pt idx="220">
                  <c:v>42620.4757060185</c:v>
                </c:pt>
                <c:pt idx="221">
                  <c:v>42620.4757175926</c:v>
                </c:pt>
                <c:pt idx="222">
                  <c:v>42620.4757291667</c:v>
                </c:pt>
                <c:pt idx="223">
                  <c:v>42620.4757407407</c:v>
                </c:pt>
                <c:pt idx="224">
                  <c:v>42620.4757523148</c:v>
                </c:pt>
                <c:pt idx="225">
                  <c:v>42620.4757638889</c:v>
                </c:pt>
                <c:pt idx="226">
                  <c:v>42620.475775463</c:v>
                </c:pt>
                <c:pt idx="227">
                  <c:v>42620.475787037</c:v>
                </c:pt>
                <c:pt idx="228">
                  <c:v>42620.4768287037</c:v>
                </c:pt>
                <c:pt idx="229">
                  <c:v>42620.4768402778</c:v>
                </c:pt>
                <c:pt idx="230">
                  <c:v>42620.4768518519</c:v>
                </c:pt>
                <c:pt idx="231">
                  <c:v>42620.4768634259</c:v>
                </c:pt>
                <c:pt idx="232">
                  <c:v>42620.476875</c:v>
                </c:pt>
                <c:pt idx="233">
                  <c:v>42620.4768865741</c:v>
                </c:pt>
                <c:pt idx="234">
                  <c:v>42620.4768981481</c:v>
                </c:pt>
                <c:pt idx="235">
                  <c:v>42620.4769097222</c:v>
                </c:pt>
                <c:pt idx="236">
                  <c:v>42620.4769212963</c:v>
                </c:pt>
                <c:pt idx="237">
                  <c:v>42620.4769328704</c:v>
                </c:pt>
                <c:pt idx="238">
                  <c:v>42620.4769444444</c:v>
                </c:pt>
                <c:pt idx="239">
                  <c:v>42620.4769560185</c:v>
                </c:pt>
                <c:pt idx="240">
                  <c:v>42620.4769675926</c:v>
                </c:pt>
                <c:pt idx="241">
                  <c:v>42620.4769791667</c:v>
                </c:pt>
                <c:pt idx="242">
                  <c:v>42620.4769907407</c:v>
                </c:pt>
                <c:pt idx="243">
                  <c:v>42620.4770023148</c:v>
                </c:pt>
                <c:pt idx="244">
                  <c:v>42620.4770138889</c:v>
                </c:pt>
                <c:pt idx="245">
                  <c:v>42620.477025463</c:v>
                </c:pt>
                <c:pt idx="246">
                  <c:v>42620.477037037</c:v>
                </c:pt>
                <c:pt idx="247">
                  <c:v>42620.4780092593</c:v>
                </c:pt>
                <c:pt idx="248">
                  <c:v>42620.4780208333</c:v>
                </c:pt>
                <c:pt idx="249">
                  <c:v>42620.4780324074</c:v>
                </c:pt>
                <c:pt idx="250">
                  <c:v>42620.4780439815</c:v>
                </c:pt>
                <c:pt idx="251">
                  <c:v>42620.4780555556</c:v>
                </c:pt>
                <c:pt idx="252">
                  <c:v>42620.4780671296</c:v>
                </c:pt>
                <c:pt idx="253">
                  <c:v>42620.4780787037</c:v>
                </c:pt>
                <c:pt idx="254">
                  <c:v>42620.4780902778</c:v>
                </c:pt>
                <c:pt idx="255">
                  <c:v>42620.4781018519</c:v>
                </c:pt>
                <c:pt idx="256">
                  <c:v>42620.4781134259</c:v>
                </c:pt>
                <c:pt idx="257">
                  <c:v>42620.478125</c:v>
                </c:pt>
                <c:pt idx="258">
                  <c:v>42620.4781365741</c:v>
                </c:pt>
                <c:pt idx="259">
                  <c:v>42620.4781481481</c:v>
                </c:pt>
                <c:pt idx="260">
                  <c:v>42620.4781597222</c:v>
                </c:pt>
                <c:pt idx="261">
                  <c:v>42620.4781712963</c:v>
                </c:pt>
                <c:pt idx="262">
                  <c:v>42620.4781828704</c:v>
                </c:pt>
                <c:pt idx="263">
                  <c:v>42620.4781944444</c:v>
                </c:pt>
                <c:pt idx="264">
                  <c:v>42620.4782060185</c:v>
                </c:pt>
                <c:pt idx="265">
                  <c:v>42620.4782175926</c:v>
                </c:pt>
                <c:pt idx="266">
                  <c:v>42620.479224537</c:v>
                </c:pt>
                <c:pt idx="267">
                  <c:v>42620.4792361111</c:v>
                </c:pt>
                <c:pt idx="268">
                  <c:v>42620.4792476852</c:v>
                </c:pt>
                <c:pt idx="269">
                  <c:v>42620.4792592593</c:v>
                </c:pt>
                <c:pt idx="270">
                  <c:v>42620.4792708333</c:v>
                </c:pt>
                <c:pt idx="271">
                  <c:v>42620.4792824074</c:v>
                </c:pt>
                <c:pt idx="272">
                  <c:v>42620.4792939815</c:v>
                </c:pt>
                <c:pt idx="273">
                  <c:v>42620.4793055556</c:v>
                </c:pt>
                <c:pt idx="274">
                  <c:v>42620.4793171296</c:v>
                </c:pt>
                <c:pt idx="275">
                  <c:v>42620.4793287037</c:v>
                </c:pt>
                <c:pt idx="276">
                  <c:v>42620.4793402778</c:v>
                </c:pt>
                <c:pt idx="277">
                  <c:v>42620.4793518518</c:v>
                </c:pt>
                <c:pt idx="278">
                  <c:v>42620.4793634259</c:v>
                </c:pt>
                <c:pt idx="279">
                  <c:v>42620.479375</c:v>
                </c:pt>
                <c:pt idx="280">
                  <c:v>42620.4793865741</c:v>
                </c:pt>
                <c:pt idx="281">
                  <c:v>42620.4793981481</c:v>
                </c:pt>
                <c:pt idx="282">
                  <c:v>42620.4794097222</c:v>
                </c:pt>
                <c:pt idx="283">
                  <c:v>42620.4794212963</c:v>
                </c:pt>
                <c:pt idx="284">
                  <c:v>42620.4794328704</c:v>
                </c:pt>
                <c:pt idx="285">
                  <c:v>42620.4805324074</c:v>
                </c:pt>
                <c:pt idx="286">
                  <c:v>42620.4805439815</c:v>
                </c:pt>
                <c:pt idx="287">
                  <c:v>42620.4805555556</c:v>
                </c:pt>
                <c:pt idx="288">
                  <c:v>42620.4805671296</c:v>
                </c:pt>
                <c:pt idx="289">
                  <c:v>42620.4805787037</c:v>
                </c:pt>
                <c:pt idx="290">
                  <c:v>42620.4805902778</c:v>
                </c:pt>
                <c:pt idx="291">
                  <c:v>42620.4806018519</c:v>
                </c:pt>
                <c:pt idx="292">
                  <c:v>42620.4806134259</c:v>
                </c:pt>
                <c:pt idx="293">
                  <c:v>42620.480625</c:v>
                </c:pt>
                <c:pt idx="294">
                  <c:v>42620.4806365741</c:v>
                </c:pt>
                <c:pt idx="295">
                  <c:v>42620.4806481482</c:v>
                </c:pt>
                <c:pt idx="296">
                  <c:v>42620.4806597222</c:v>
                </c:pt>
                <c:pt idx="297">
                  <c:v>42620.4806712963</c:v>
                </c:pt>
                <c:pt idx="298">
                  <c:v>42620.4806828704</c:v>
                </c:pt>
                <c:pt idx="299">
                  <c:v>42620.4806944444</c:v>
                </c:pt>
                <c:pt idx="300">
                  <c:v>42620.4807060185</c:v>
                </c:pt>
                <c:pt idx="301">
                  <c:v>42620.4807175926</c:v>
                </c:pt>
                <c:pt idx="302">
                  <c:v>42620.4807291667</c:v>
                </c:pt>
                <c:pt idx="303">
                  <c:v>42620.4807407407</c:v>
                </c:pt>
                <c:pt idx="304">
                  <c:v>42620.4818518519</c:v>
                </c:pt>
                <c:pt idx="305">
                  <c:v>42620.4818634259</c:v>
                </c:pt>
                <c:pt idx="306">
                  <c:v>42620.481875</c:v>
                </c:pt>
                <c:pt idx="307">
                  <c:v>42620.4818865741</c:v>
                </c:pt>
                <c:pt idx="308">
                  <c:v>42620.4818981482</c:v>
                </c:pt>
                <c:pt idx="309">
                  <c:v>42620.4819097222</c:v>
                </c:pt>
                <c:pt idx="310">
                  <c:v>42620.4819212963</c:v>
                </c:pt>
                <c:pt idx="311">
                  <c:v>42620.4819328704</c:v>
                </c:pt>
                <c:pt idx="312">
                  <c:v>42620.4819444444</c:v>
                </c:pt>
                <c:pt idx="313">
                  <c:v>42620.4819560185</c:v>
                </c:pt>
                <c:pt idx="314">
                  <c:v>42620.4819675926</c:v>
                </c:pt>
                <c:pt idx="315">
                  <c:v>42620.4819791667</c:v>
                </c:pt>
                <c:pt idx="316">
                  <c:v>42620.4819907407</c:v>
                </c:pt>
                <c:pt idx="317">
                  <c:v>42620.4820023148</c:v>
                </c:pt>
                <c:pt idx="318">
                  <c:v>42620.4820138889</c:v>
                </c:pt>
                <c:pt idx="319">
                  <c:v>42620.482025463</c:v>
                </c:pt>
                <c:pt idx="320">
                  <c:v>42620.482037037</c:v>
                </c:pt>
                <c:pt idx="321">
                  <c:v>42620.4820486111</c:v>
                </c:pt>
                <c:pt idx="322">
                  <c:v>42620.4820601852</c:v>
                </c:pt>
                <c:pt idx="323">
                  <c:v>42620.4830902778</c:v>
                </c:pt>
                <c:pt idx="324">
                  <c:v>42620.4831018519</c:v>
                </c:pt>
                <c:pt idx="325">
                  <c:v>42620.4831134259</c:v>
                </c:pt>
                <c:pt idx="326">
                  <c:v>42620.483125</c:v>
                </c:pt>
                <c:pt idx="327">
                  <c:v>42620.4831365741</c:v>
                </c:pt>
                <c:pt idx="328">
                  <c:v>42620.4831481481</c:v>
                </c:pt>
                <c:pt idx="329">
                  <c:v>42620.4831597222</c:v>
                </c:pt>
                <c:pt idx="330">
                  <c:v>42620.4831712963</c:v>
                </c:pt>
                <c:pt idx="331">
                  <c:v>42620.4831828704</c:v>
                </c:pt>
                <c:pt idx="332">
                  <c:v>42620.4831944444</c:v>
                </c:pt>
                <c:pt idx="333">
                  <c:v>42620.4832060185</c:v>
                </c:pt>
                <c:pt idx="334">
                  <c:v>42620.4832175926</c:v>
                </c:pt>
                <c:pt idx="335">
                  <c:v>42620.4832291667</c:v>
                </c:pt>
                <c:pt idx="336">
                  <c:v>42620.4832407407</c:v>
                </c:pt>
                <c:pt idx="337">
                  <c:v>42620.4832523148</c:v>
                </c:pt>
                <c:pt idx="338">
                  <c:v>42620.4832638889</c:v>
                </c:pt>
                <c:pt idx="339">
                  <c:v>42620.483275463</c:v>
                </c:pt>
                <c:pt idx="340">
                  <c:v>42620.483287037</c:v>
                </c:pt>
                <c:pt idx="341">
                  <c:v>42620.4832986111</c:v>
                </c:pt>
                <c:pt idx="342">
                  <c:v>42620.4842939815</c:v>
                </c:pt>
                <c:pt idx="343">
                  <c:v>42620.4843055556</c:v>
                </c:pt>
                <c:pt idx="344">
                  <c:v>42620.4843171296</c:v>
                </c:pt>
                <c:pt idx="345">
                  <c:v>42620.4843287037</c:v>
                </c:pt>
                <c:pt idx="346">
                  <c:v>42620.4843402778</c:v>
                </c:pt>
                <c:pt idx="347">
                  <c:v>42620.4843518519</c:v>
                </c:pt>
                <c:pt idx="348">
                  <c:v>42620.4843634259</c:v>
                </c:pt>
                <c:pt idx="349">
                  <c:v>42620.484375</c:v>
                </c:pt>
                <c:pt idx="350">
                  <c:v>42620.4843865741</c:v>
                </c:pt>
                <c:pt idx="351">
                  <c:v>42620.4843981481</c:v>
                </c:pt>
                <c:pt idx="352">
                  <c:v>42620.4844097222</c:v>
                </c:pt>
                <c:pt idx="353">
                  <c:v>42620.4844212963</c:v>
                </c:pt>
                <c:pt idx="354">
                  <c:v>42620.4844328704</c:v>
                </c:pt>
                <c:pt idx="355">
                  <c:v>42620.4844444444</c:v>
                </c:pt>
                <c:pt idx="356">
                  <c:v>42620.4844560185</c:v>
                </c:pt>
                <c:pt idx="357">
                  <c:v>42620.4844675926</c:v>
                </c:pt>
                <c:pt idx="358">
                  <c:v>42620.4844791667</c:v>
                </c:pt>
                <c:pt idx="359">
                  <c:v>42620.4844907407</c:v>
                </c:pt>
                <c:pt idx="360">
                  <c:v>42620.4845023148</c:v>
                </c:pt>
                <c:pt idx="361">
                  <c:v>42620.485462963</c:v>
                </c:pt>
                <c:pt idx="362">
                  <c:v>42620.485474537</c:v>
                </c:pt>
                <c:pt idx="363">
                  <c:v>42620.4854861111</c:v>
                </c:pt>
                <c:pt idx="364">
                  <c:v>42620.4854976852</c:v>
                </c:pt>
                <c:pt idx="365">
                  <c:v>42620.4855092593</c:v>
                </c:pt>
                <c:pt idx="366">
                  <c:v>42620.4855208333</c:v>
                </c:pt>
                <c:pt idx="367">
                  <c:v>42620.4855324074</c:v>
                </c:pt>
                <c:pt idx="368">
                  <c:v>42620.4855439815</c:v>
                </c:pt>
                <c:pt idx="369">
                  <c:v>42620.4855555556</c:v>
                </c:pt>
                <c:pt idx="370">
                  <c:v>42620.4855671296</c:v>
                </c:pt>
                <c:pt idx="371">
                  <c:v>42620.4855787037</c:v>
                </c:pt>
                <c:pt idx="372">
                  <c:v>42620.4855902778</c:v>
                </c:pt>
                <c:pt idx="373">
                  <c:v>42620.4856018519</c:v>
                </c:pt>
                <c:pt idx="374">
                  <c:v>42620.4856134259</c:v>
                </c:pt>
                <c:pt idx="375">
                  <c:v>42620.485625</c:v>
                </c:pt>
                <c:pt idx="376">
                  <c:v>42620.4856365741</c:v>
                </c:pt>
                <c:pt idx="377">
                  <c:v>42620.4856481481</c:v>
                </c:pt>
                <c:pt idx="378">
                  <c:v>42620.4856597222</c:v>
                </c:pt>
                <c:pt idx="379">
                  <c:v>42620.4856712963</c:v>
                </c:pt>
              </c:numCache>
            </c:numRef>
          </c:cat>
          <c:val>
            <c:numRef>
              <c:f>Vmstat!$P$33:$P$412</c:f>
              <c:numCache>
                <c:formatCode>General</c:formatCode>
                <c:ptCount val="380"/>
                <c:pt idx="0">
                  <c:v>114892</c:v>
                </c:pt>
                <c:pt idx="1">
                  <c:v>118220</c:v>
                </c:pt>
                <c:pt idx="2">
                  <c:v>93352</c:v>
                </c:pt>
                <c:pt idx="3">
                  <c:v>91649</c:v>
                </c:pt>
                <c:pt idx="4">
                  <c:v>91798</c:v>
                </c:pt>
                <c:pt idx="5">
                  <c:v>86594</c:v>
                </c:pt>
                <c:pt idx="6">
                  <c:v>90118</c:v>
                </c:pt>
                <c:pt idx="7">
                  <c:v>89688</c:v>
                </c:pt>
                <c:pt idx="8">
                  <c:v>74869</c:v>
                </c:pt>
                <c:pt idx="9">
                  <c:v>75731</c:v>
                </c:pt>
                <c:pt idx="10">
                  <c:v>84066</c:v>
                </c:pt>
                <c:pt idx="11">
                  <c:v>92183</c:v>
                </c:pt>
                <c:pt idx="12">
                  <c:v>84235</c:v>
                </c:pt>
                <c:pt idx="13">
                  <c:v>72404</c:v>
                </c:pt>
                <c:pt idx="14">
                  <c:v>76330</c:v>
                </c:pt>
                <c:pt idx="15">
                  <c:v>83970</c:v>
                </c:pt>
                <c:pt idx="16">
                  <c:v>79901</c:v>
                </c:pt>
                <c:pt idx="17">
                  <c:v>76479</c:v>
                </c:pt>
                <c:pt idx="18">
                  <c:v>80096</c:v>
                </c:pt>
                <c:pt idx="19">
                  <c:v>71676</c:v>
                </c:pt>
                <c:pt idx="20">
                  <c:v>73638</c:v>
                </c:pt>
                <c:pt idx="21">
                  <c:v>70974</c:v>
                </c:pt>
                <c:pt idx="22">
                  <c:v>67812</c:v>
                </c:pt>
                <c:pt idx="23">
                  <c:v>74323</c:v>
                </c:pt>
                <c:pt idx="24">
                  <c:v>75552</c:v>
                </c:pt>
                <c:pt idx="25">
                  <c:v>80487</c:v>
                </c:pt>
                <c:pt idx="26">
                  <c:v>78671</c:v>
                </c:pt>
                <c:pt idx="27">
                  <c:v>74885</c:v>
                </c:pt>
                <c:pt idx="28">
                  <c:v>82380</c:v>
                </c:pt>
                <c:pt idx="29">
                  <c:v>83590</c:v>
                </c:pt>
                <c:pt idx="30">
                  <c:v>81001</c:v>
                </c:pt>
                <c:pt idx="31">
                  <c:v>78040</c:v>
                </c:pt>
                <c:pt idx="32">
                  <c:v>76300</c:v>
                </c:pt>
                <c:pt idx="33">
                  <c:v>71259</c:v>
                </c:pt>
                <c:pt idx="34">
                  <c:v>62744</c:v>
                </c:pt>
                <c:pt idx="35">
                  <c:v>78275</c:v>
                </c:pt>
                <c:pt idx="36">
                  <c:v>84186</c:v>
                </c:pt>
                <c:pt idx="37">
                  <c:v>81449</c:v>
                </c:pt>
                <c:pt idx="38">
                  <c:v>85145</c:v>
                </c:pt>
                <c:pt idx="39">
                  <c:v>79150</c:v>
                </c:pt>
                <c:pt idx="40">
                  <c:v>91772</c:v>
                </c:pt>
                <c:pt idx="41">
                  <c:v>87844</c:v>
                </c:pt>
                <c:pt idx="42">
                  <c:v>73403</c:v>
                </c:pt>
                <c:pt idx="43">
                  <c:v>75414</c:v>
                </c:pt>
                <c:pt idx="44">
                  <c:v>65361</c:v>
                </c:pt>
                <c:pt idx="45">
                  <c:v>67471</c:v>
                </c:pt>
                <c:pt idx="46">
                  <c:v>74512</c:v>
                </c:pt>
                <c:pt idx="47">
                  <c:v>86493</c:v>
                </c:pt>
                <c:pt idx="48">
                  <c:v>90574</c:v>
                </c:pt>
                <c:pt idx="49">
                  <c:v>70118</c:v>
                </c:pt>
                <c:pt idx="50">
                  <c:v>77082</c:v>
                </c:pt>
                <c:pt idx="51">
                  <c:v>73455</c:v>
                </c:pt>
                <c:pt idx="52">
                  <c:v>68390</c:v>
                </c:pt>
                <c:pt idx="53">
                  <c:v>60033</c:v>
                </c:pt>
                <c:pt idx="54">
                  <c:v>66434</c:v>
                </c:pt>
                <c:pt idx="55">
                  <c:v>58260</c:v>
                </c:pt>
                <c:pt idx="56">
                  <c:v>54320</c:v>
                </c:pt>
                <c:pt idx="57">
                  <c:v>66642</c:v>
                </c:pt>
                <c:pt idx="58">
                  <c:v>78822</c:v>
                </c:pt>
                <c:pt idx="59">
                  <c:v>82951</c:v>
                </c:pt>
                <c:pt idx="60">
                  <c:v>67982</c:v>
                </c:pt>
                <c:pt idx="61">
                  <c:v>63104</c:v>
                </c:pt>
                <c:pt idx="62">
                  <c:v>69936</c:v>
                </c:pt>
                <c:pt idx="63">
                  <c:v>80605</c:v>
                </c:pt>
                <c:pt idx="64">
                  <c:v>86964</c:v>
                </c:pt>
                <c:pt idx="65">
                  <c:v>73404</c:v>
                </c:pt>
                <c:pt idx="66">
                  <c:v>74664</c:v>
                </c:pt>
                <c:pt idx="67">
                  <c:v>71360</c:v>
                </c:pt>
                <c:pt idx="68">
                  <c:v>76586</c:v>
                </c:pt>
                <c:pt idx="69">
                  <c:v>74953</c:v>
                </c:pt>
                <c:pt idx="70">
                  <c:v>73542</c:v>
                </c:pt>
                <c:pt idx="71">
                  <c:v>67371</c:v>
                </c:pt>
                <c:pt idx="72">
                  <c:v>71543</c:v>
                </c:pt>
                <c:pt idx="73">
                  <c:v>81194</c:v>
                </c:pt>
                <c:pt idx="74">
                  <c:v>88370</c:v>
                </c:pt>
                <c:pt idx="75">
                  <c:v>84350</c:v>
                </c:pt>
                <c:pt idx="76">
                  <c:v>61038</c:v>
                </c:pt>
                <c:pt idx="77">
                  <c:v>69088</c:v>
                </c:pt>
                <c:pt idx="78">
                  <c:v>68177</c:v>
                </c:pt>
                <c:pt idx="79">
                  <c:v>72138</c:v>
                </c:pt>
                <c:pt idx="80">
                  <c:v>72556</c:v>
                </c:pt>
                <c:pt idx="81">
                  <c:v>73421</c:v>
                </c:pt>
                <c:pt idx="82">
                  <c:v>65087</c:v>
                </c:pt>
                <c:pt idx="83">
                  <c:v>63038</c:v>
                </c:pt>
                <c:pt idx="84">
                  <c:v>76708</c:v>
                </c:pt>
                <c:pt idx="85">
                  <c:v>76761</c:v>
                </c:pt>
                <c:pt idx="86">
                  <c:v>70132</c:v>
                </c:pt>
                <c:pt idx="87">
                  <c:v>76612</c:v>
                </c:pt>
                <c:pt idx="88">
                  <c:v>66216</c:v>
                </c:pt>
                <c:pt idx="89">
                  <c:v>75654</c:v>
                </c:pt>
                <c:pt idx="90">
                  <c:v>72312</c:v>
                </c:pt>
                <c:pt idx="91">
                  <c:v>74504</c:v>
                </c:pt>
                <c:pt idx="92">
                  <c:v>86408</c:v>
                </c:pt>
                <c:pt idx="93">
                  <c:v>84244</c:v>
                </c:pt>
                <c:pt idx="94">
                  <c:v>91488</c:v>
                </c:pt>
                <c:pt idx="95">
                  <c:v>63821</c:v>
                </c:pt>
                <c:pt idx="96">
                  <c:v>82030</c:v>
                </c:pt>
                <c:pt idx="97">
                  <c:v>90467</c:v>
                </c:pt>
                <c:pt idx="98">
                  <c:v>81121</c:v>
                </c:pt>
                <c:pt idx="99">
                  <c:v>77497</c:v>
                </c:pt>
                <c:pt idx="100">
                  <c:v>85470</c:v>
                </c:pt>
                <c:pt idx="101">
                  <c:v>80467</c:v>
                </c:pt>
                <c:pt idx="102">
                  <c:v>83347</c:v>
                </c:pt>
                <c:pt idx="103">
                  <c:v>76073</c:v>
                </c:pt>
                <c:pt idx="104">
                  <c:v>79995</c:v>
                </c:pt>
                <c:pt idx="105">
                  <c:v>79619</c:v>
                </c:pt>
                <c:pt idx="106">
                  <c:v>103631</c:v>
                </c:pt>
                <c:pt idx="107">
                  <c:v>81077</c:v>
                </c:pt>
                <c:pt idx="108">
                  <c:v>69408</c:v>
                </c:pt>
                <c:pt idx="109">
                  <c:v>66284</c:v>
                </c:pt>
                <c:pt idx="110">
                  <c:v>49605</c:v>
                </c:pt>
                <c:pt idx="111">
                  <c:v>50702</c:v>
                </c:pt>
                <c:pt idx="112">
                  <c:v>52065</c:v>
                </c:pt>
                <c:pt idx="113">
                  <c:v>53134</c:v>
                </c:pt>
                <c:pt idx="114">
                  <c:v>83567</c:v>
                </c:pt>
                <c:pt idx="115">
                  <c:v>83814</c:v>
                </c:pt>
                <c:pt idx="116">
                  <c:v>78971</c:v>
                </c:pt>
                <c:pt idx="117">
                  <c:v>81079</c:v>
                </c:pt>
                <c:pt idx="118">
                  <c:v>66335</c:v>
                </c:pt>
                <c:pt idx="119">
                  <c:v>69836</c:v>
                </c:pt>
                <c:pt idx="120">
                  <c:v>62323</c:v>
                </c:pt>
                <c:pt idx="121">
                  <c:v>74560</c:v>
                </c:pt>
                <c:pt idx="122">
                  <c:v>59868</c:v>
                </c:pt>
                <c:pt idx="123">
                  <c:v>58055</c:v>
                </c:pt>
                <c:pt idx="124">
                  <c:v>77100</c:v>
                </c:pt>
                <c:pt idx="125">
                  <c:v>88459</c:v>
                </c:pt>
                <c:pt idx="126">
                  <c:v>86887</c:v>
                </c:pt>
                <c:pt idx="127">
                  <c:v>81564</c:v>
                </c:pt>
                <c:pt idx="128">
                  <c:v>78228</c:v>
                </c:pt>
                <c:pt idx="129">
                  <c:v>120565</c:v>
                </c:pt>
                <c:pt idx="130">
                  <c:v>101041</c:v>
                </c:pt>
                <c:pt idx="131">
                  <c:v>98162</c:v>
                </c:pt>
                <c:pt idx="132">
                  <c:v>87468</c:v>
                </c:pt>
                <c:pt idx="133">
                  <c:v>86778</c:v>
                </c:pt>
                <c:pt idx="134">
                  <c:v>84866</c:v>
                </c:pt>
                <c:pt idx="135">
                  <c:v>77821</c:v>
                </c:pt>
                <c:pt idx="136">
                  <c:v>79145</c:v>
                </c:pt>
                <c:pt idx="137">
                  <c:v>82605</c:v>
                </c:pt>
                <c:pt idx="138">
                  <c:v>89019</c:v>
                </c:pt>
                <c:pt idx="139">
                  <c:v>82190</c:v>
                </c:pt>
                <c:pt idx="140">
                  <c:v>92911</c:v>
                </c:pt>
                <c:pt idx="141">
                  <c:v>100964</c:v>
                </c:pt>
                <c:pt idx="142">
                  <c:v>98703</c:v>
                </c:pt>
                <c:pt idx="143">
                  <c:v>93323</c:v>
                </c:pt>
                <c:pt idx="144">
                  <c:v>92498</c:v>
                </c:pt>
                <c:pt idx="145">
                  <c:v>84863</c:v>
                </c:pt>
                <c:pt idx="146">
                  <c:v>82532</c:v>
                </c:pt>
                <c:pt idx="147">
                  <c:v>85923</c:v>
                </c:pt>
                <c:pt idx="148">
                  <c:v>103896</c:v>
                </c:pt>
                <c:pt idx="149">
                  <c:v>96371</c:v>
                </c:pt>
                <c:pt idx="150">
                  <c:v>86898</c:v>
                </c:pt>
                <c:pt idx="151">
                  <c:v>82823</c:v>
                </c:pt>
                <c:pt idx="152">
                  <c:v>97908</c:v>
                </c:pt>
                <c:pt idx="153">
                  <c:v>87178</c:v>
                </c:pt>
                <c:pt idx="154">
                  <c:v>112402</c:v>
                </c:pt>
                <c:pt idx="155">
                  <c:v>109799</c:v>
                </c:pt>
                <c:pt idx="156">
                  <c:v>88904</c:v>
                </c:pt>
                <c:pt idx="157">
                  <c:v>88902</c:v>
                </c:pt>
                <c:pt idx="158">
                  <c:v>71216</c:v>
                </c:pt>
                <c:pt idx="159">
                  <c:v>72503</c:v>
                </c:pt>
                <c:pt idx="160">
                  <c:v>83604</c:v>
                </c:pt>
                <c:pt idx="161">
                  <c:v>72137</c:v>
                </c:pt>
                <c:pt idx="162">
                  <c:v>69676</c:v>
                </c:pt>
                <c:pt idx="163">
                  <c:v>74888</c:v>
                </c:pt>
                <c:pt idx="164">
                  <c:v>79984</c:v>
                </c:pt>
                <c:pt idx="165">
                  <c:v>62426</c:v>
                </c:pt>
                <c:pt idx="166">
                  <c:v>73741</c:v>
                </c:pt>
                <c:pt idx="167">
                  <c:v>65802</c:v>
                </c:pt>
                <c:pt idx="168">
                  <c:v>70879</c:v>
                </c:pt>
                <c:pt idx="169">
                  <c:v>81142</c:v>
                </c:pt>
                <c:pt idx="170">
                  <c:v>85388</c:v>
                </c:pt>
                <c:pt idx="171">
                  <c:v>69467</c:v>
                </c:pt>
                <c:pt idx="172">
                  <c:v>77632</c:v>
                </c:pt>
                <c:pt idx="173">
                  <c:v>63439</c:v>
                </c:pt>
                <c:pt idx="174">
                  <c:v>64432</c:v>
                </c:pt>
                <c:pt idx="175">
                  <c:v>58138</c:v>
                </c:pt>
                <c:pt idx="176">
                  <c:v>59377</c:v>
                </c:pt>
                <c:pt idx="177">
                  <c:v>56827</c:v>
                </c:pt>
                <c:pt idx="178">
                  <c:v>59709</c:v>
                </c:pt>
                <c:pt idx="179">
                  <c:v>63161</c:v>
                </c:pt>
                <c:pt idx="180">
                  <c:v>66152</c:v>
                </c:pt>
                <c:pt idx="181">
                  <c:v>76108</c:v>
                </c:pt>
                <c:pt idx="182">
                  <c:v>75149</c:v>
                </c:pt>
                <c:pt idx="183">
                  <c:v>74024</c:v>
                </c:pt>
                <c:pt idx="184">
                  <c:v>53280</c:v>
                </c:pt>
                <c:pt idx="185">
                  <c:v>50000</c:v>
                </c:pt>
                <c:pt idx="186">
                  <c:v>65273</c:v>
                </c:pt>
                <c:pt idx="187">
                  <c:v>76122</c:v>
                </c:pt>
                <c:pt idx="188">
                  <c:v>71165</c:v>
                </c:pt>
                <c:pt idx="189">
                  <c:v>77267</c:v>
                </c:pt>
                <c:pt idx="190">
                  <c:v>70890</c:v>
                </c:pt>
                <c:pt idx="191">
                  <c:v>72722</c:v>
                </c:pt>
                <c:pt idx="192">
                  <c:v>77878</c:v>
                </c:pt>
                <c:pt idx="193">
                  <c:v>72164</c:v>
                </c:pt>
                <c:pt idx="194">
                  <c:v>69855</c:v>
                </c:pt>
                <c:pt idx="195">
                  <c:v>78590</c:v>
                </c:pt>
                <c:pt idx="196">
                  <c:v>90147</c:v>
                </c:pt>
                <c:pt idx="197">
                  <c:v>77886</c:v>
                </c:pt>
                <c:pt idx="198">
                  <c:v>73156</c:v>
                </c:pt>
                <c:pt idx="199">
                  <c:v>66589</c:v>
                </c:pt>
                <c:pt idx="200">
                  <c:v>74801</c:v>
                </c:pt>
                <c:pt idx="201">
                  <c:v>80705</c:v>
                </c:pt>
                <c:pt idx="202">
                  <c:v>80893</c:v>
                </c:pt>
                <c:pt idx="203">
                  <c:v>72582</c:v>
                </c:pt>
                <c:pt idx="204">
                  <c:v>101344</c:v>
                </c:pt>
                <c:pt idx="205">
                  <c:v>79786</c:v>
                </c:pt>
                <c:pt idx="206">
                  <c:v>71107</c:v>
                </c:pt>
                <c:pt idx="207">
                  <c:v>61785</c:v>
                </c:pt>
                <c:pt idx="208">
                  <c:v>55118</c:v>
                </c:pt>
                <c:pt idx="209">
                  <c:v>73565</c:v>
                </c:pt>
                <c:pt idx="210">
                  <c:v>69032</c:v>
                </c:pt>
                <c:pt idx="211">
                  <c:v>69183</c:v>
                </c:pt>
                <c:pt idx="212">
                  <c:v>69477</c:v>
                </c:pt>
                <c:pt idx="213">
                  <c:v>63711</c:v>
                </c:pt>
                <c:pt idx="214">
                  <c:v>68547</c:v>
                </c:pt>
                <c:pt idx="215">
                  <c:v>69054</c:v>
                </c:pt>
                <c:pt idx="216">
                  <c:v>80824</c:v>
                </c:pt>
                <c:pt idx="217">
                  <c:v>71281</c:v>
                </c:pt>
                <c:pt idx="218">
                  <c:v>77332</c:v>
                </c:pt>
                <c:pt idx="219">
                  <c:v>71420</c:v>
                </c:pt>
                <c:pt idx="220">
                  <c:v>76698</c:v>
                </c:pt>
                <c:pt idx="221">
                  <c:v>96687</c:v>
                </c:pt>
                <c:pt idx="222">
                  <c:v>92914</c:v>
                </c:pt>
                <c:pt idx="223">
                  <c:v>64752</c:v>
                </c:pt>
                <c:pt idx="224">
                  <c:v>61340</c:v>
                </c:pt>
                <c:pt idx="225">
                  <c:v>60078</c:v>
                </c:pt>
                <c:pt idx="226">
                  <c:v>63356</c:v>
                </c:pt>
                <c:pt idx="227">
                  <c:v>63929</c:v>
                </c:pt>
                <c:pt idx="228">
                  <c:v>68331</c:v>
                </c:pt>
                <c:pt idx="229">
                  <c:v>70454</c:v>
                </c:pt>
                <c:pt idx="230">
                  <c:v>75289</c:v>
                </c:pt>
                <c:pt idx="231">
                  <c:v>80223</c:v>
                </c:pt>
                <c:pt idx="232">
                  <c:v>84502</c:v>
                </c:pt>
                <c:pt idx="233">
                  <c:v>83500</c:v>
                </c:pt>
                <c:pt idx="234">
                  <c:v>80865</c:v>
                </c:pt>
                <c:pt idx="235">
                  <c:v>74775</c:v>
                </c:pt>
                <c:pt idx="236">
                  <c:v>75605</c:v>
                </c:pt>
                <c:pt idx="237">
                  <c:v>63681</c:v>
                </c:pt>
                <c:pt idx="238">
                  <c:v>79291</c:v>
                </c:pt>
                <c:pt idx="239">
                  <c:v>90132</c:v>
                </c:pt>
                <c:pt idx="240">
                  <c:v>88495</c:v>
                </c:pt>
                <c:pt idx="241">
                  <c:v>63565</c:v>
                </c:pt>
                <c:pt idx="242">
                  <c:v>80705</c:v>
                </c:pt>
                <c:pt idx="243">
                  <c:v>79695</c:v>
                </c:pt>
                <c:pt idx="244">
                  <c:v>77966</c:v>
                </c:pt>
                <c:pt idx="245">
                  <c:v>83356</c:v>
                </c:pt>
                <c:pt idx="246">
                  <c:v>86141</c:v>
                </c:pt>
                <c:pt idx="247">
                  <c:v>73889</c:v>
                </c:pt>
                <c:pt idx="248">
                  <c:v>95673</c:v>
                </c:pt>
                <c:pt idx="249">
                  <c:v>80007</c:v>
                </c:pt>
                <c:pt idx="250">
                  <c:v>64368</c:v>
                </c:pt>
                <c:pt idx="251">
                  <c:v>55782</c:v>
                </c:pt>
                <c:pt idx="252">
                  <c:v>63418</c:v>
                </c:pt>
                <c:pt idx="253">
                  <c:v>71447</c:v>
                </c:pt>
                <c:pt idx="254">
                  <c:v>66500</c:v>
                </c:pt>
                <c:pt idx="255">
                  <c:v>61124</c:v>
                </c:pt>
                <c:pt idx="256">
                  <c:v>81574</c:v>
                </c:pt>
                <c:pt idx="257">
                  <c:v>85959</c:v>
                </c:pt>
                <c:pt idx="258">
                  <c:v>77264</c:v>
                </c:pt>
                <c:pt idx="259">
                  <c:v>70667</c:v>
                </c:pt>
                <c:pt idx="260">
                  <c:v>73063</c:v>
                </c:pt>
                <c:pt idx="261">
                  <c:v>89503</c:v>
                </c:pt>
                <c:pt idx="262">
                  <c:v>86033</c:v>
                </c:pt>
                <c:pt idx="263">
                  <c:v>77503</c:v>
                </c:pt>
                <c:pt idx="264">
                  <c:v>79770</c:v>
                </c:pt>
                <c:pt idx="265">
                  <c:v>81460</c:v>
                </c:pt>
                <c:pt idx="266">
                  <c:v>88875</c:v>
                </c:pt>
                <c:pt idx="267">
                  <c:v>88983</c:v>
                </c:pt>
                <c:pt idx="268">
                  <c:v>100695</c:v>
                </c:pt>
                <c:pt idx="269">
                  <c:v>107038</c:v>
                </c:pt>
                <c:pt idx="270">
                  <c:v>104290</c:v>
                </c:pt>
                <c:pt idx="271">
                  <c:v>102589</c:v>
                </c:pt>
                <c:pt idx="272">
                  <c:v>99189</c:v>
                </c:pt>
                <c:pt idx="273">
                  <c:v>100787</c:v>
                </c:pt>
                <c:pt idx="274">
                  <c:v>90913</c:v>
                </c:pt>
                <c:pt idx="275">
                  <c:v>68877</c:v>
                </c:pt>
                <c:pt idx="276">
                  <c:v>77070</c:v>
                </c:pt>
                <c:pt idx="277">
                  <c:v>90134</c:v>
                </c:pt>
                <c:pt idx="278">
                  <c:v>94207</c:v>
                </c:pt>
                <c:pt idx="279">
                  <c:v>88264</c:v>
                </c:pt>
                <c:pt idx="280">
                  <c:v>85615</c:v>
                </c:pt>
                <c:pt idx="281">
                  <c:v>99059</c:v>
                </c:pt>
                <c:pt idx="282">
                  <c:v>82989</c:v>
                </c:pt>
                <c:pt idx="283">
                  <c:v>90959</c:v>
                </c:pt>
                <c:pt idx="284">
                  <c:v>90465</c:v>
                </c:pt>
                <c:pt idx="285">
                  <c:v>82669</c:v>
                </c:pt>
                <c:pt idx="286">
                  <c:v>77953</c:v>
                </c:pt>
                <c:pt idx="287">
                  <c:v>78362</c:v>
                </c:pt>
                <c:pt idx="288">
                  <c:v>85074</c:v>
                </c:pt>
                <c:pt idx="289">
                  <c:v>73388</c:v>
                </c:pt>
                <c:pt idx="290">
                  <c:v>61582</c:v>
                </c:pt>
                <c:pt idx="291">
                  <c:v>72603</c:v>
                </c:pt>
                <c:pt idx="292">
                  <c:v>75336</c:v>
                </c:pt>
                <c:pt idx="293">
                  <c:v>74323</c:v>
                </c:pt>
                <c:pt idx="294">
                  <c:v>82812</c:v>
                </c:pt>
                <c:pt idx="295">
                  <c:v>72417</c:v>
                </c:pt>
                <c:pt idx="296">
                  <c:v>87584</c:v>
                </c:pt>
                <c:pt idx="297">
                  <c:v>81374</c:v>
                </c:pt>
                <c:pt idx="298">
                  <c:v>80987</c:v>
                </c:pt>
                <c:pt idx="299">
                  <c:v>84820</c:v>
                </c:pt>
                <c:pt idx="300">
                  <c:v>60032</c:v>
                </c:pt>
                <c:pt idx="301">
                  <c:v>56689</c:v>
                </c:pt>
                <c:pt idx="302">
                  <c:v>64538</c:v>
                </c:pt>
                <c:pt idx="303">
                  <c:v>66615</c:v>
                </c:pt>
                <c:pt idx="304">
                  <c:v>62838</c:v>
                </c:pt>
                <c:pt idx="305">
                  <c:v>73421</c:v>
                </c:pt>
                <c:pt idx="306">
                  <c:v>71532</c:v>
                </c:pt>
                <c:pt idx="307">
                  <c:v>64094</c:v>
                </c:pt>
                <c:pt idx="308">
                  <c:v>70995</c:v>
                </c:pt>
                <c:pt idx="309">
                  <c:v>88412</c:v>
                </c:pt>
                <c:pt idx="310">
                  <c:v>80701</c:v>
                </c:pt>
                <c:pt idx="311">
                  <c:v>79199</c:v>
                </c:pt>
                <c:pt idx="312">
                  <c:v>91062</c:v>
                </c:pt>
                <c:pt idx="313">
                  <c:v>113494</c:v>
                </c:pt>
                <c:pt idx="314">
                  <c:v>116300</c:v>
                </c:pt>
                <c:pt idx="315">
                  <c:v>104025</c:v>
                </c:pt>
                <c:pt idx="316">
                  <c:v>88848</c:v>
                </c:pt>
                <c:pt idx="317">
                  <c:v>76394</c:v>
                </c:pt>
                <c:pt idx="318">
                  <c:v>80212</c:v>
                </c:pt>
                <c:pt idx="319">
                  <c:v>81294</c:v>
                </c:pt>
                <c:pt idx="320">
                  <c:v>87341</c:v>
                </c:pt>
                <c:pt idx="321">
                  <c:v>86739</c:v>
                </c:pt>
                <c:pt idx="322">
                  <c:v>87305</c:v>
                </c:pt>
                <c:pt idx="323">
                  <c:v>62117</c:v>
                </c:pt>
                <c:pt idx="324">
                  <c:v>74654</c:v>
                </c:pt>
                <c:pt idx="325">
                  <c:v>76591</c:v>
                </c:pt>
                <c:pt idx="326">
                  <c:v>81519</c:v>
                </c:pt>
                <c:pt idx="327">
                  <c:v>62058</c:v>
                </c:pt>
                <c:pt idx="328">
                  <c:v>62272</c:v>
                </c:pt>
                <c:pt idx="329">
                  <c:v>86731</c:v>
                </c:pt>
                <c:pt idx="330">
                  <c:v>72571</c:v>
                </c:pt>
                <c:pt idx="331">
                  <c:v>73328</c:v>
                </c:pt>
                <c:pt idx="332">
                  <c:v>74954</c:v>
                </c:pt>
                <c:pt idx="333">
                  <c:v>83551</c:v>
                </c:pt>
                <c:pt idx="334">
                  <c:v>75246</c:v>
                </c:pt>
                <c:pt idx="335">
                  <c:v>58221</c:v>
                </c:pt>
                <c:pt idx="336">
                  <c:v>75058</c:v>
                </c:pt>
                <c:pt idx="337">
                  <c:v>74284</c:v>
                </c:pt>
                <c:pt idx="338">
                  <c:v>72791</c:v>
                </c:pt>
                <c:pt idx="339">
                  <c:v>68511</c:v>
                </c:pt>
                <c:pt idx="340">
                  <c:v>61746</c:v>
                </c:pt>
                <c:pt idx="341">
                  <c:v>74845</c:v>
                </c:pt>
                <c:pt idx="342">
                  <c:v>73051</c:v>
                </c:pt>
                <c:pt idx="343">
                  <c:v>54599</c:v>
                </c:pt>
                <c:pt idx="344">
                  <c:v>54828</c:v>
                </c:pt>
                <c:pt idx="345">
                  <c:v>47445</c:v>
                </c:pt>
                <c:pt idx="346">
                  <c:v>51082</c:v>
                </c:pt>
                <c:pt idx="347">
                  <c:v>61704</c:v>
                </c:pt>
                <c:pt idx="348">
                  <c:v>68843</c:v>
                </c:pt>
                <c:pt idx="349">
                  <c:v>74151</c:v>
                </c:pt>
                <c:pt idx="350">
                  <c:v>74956</c:v>
                </c:pt>
                <c:pt idx="351">
                  <c:v>70721</c:v>
                </c:pt>
                <c:pt idx="352">
                  <c:v>68908</c:v>
                </c:pt>
                <c:pt idx="353">
                  <c:v>81444</c:v>
                </c:pt>
                <c:pt idx="354">
                  <c:v>72021</c:v>
                </c:pt>
                <c:pt idx="355">
                  <c:v>75956</c:v>
                </c:pt>
                <c:pt idx="356">
                  <c:v>73276</c:v>
                </c:pt>
                <c:pt idx="357">
                  <c:v>75413</c:v>
                </c:pt>
                <c:pt idx="358">
                  <c:v>70482</c:v>
                </c:pt>
                <c:pt idx="359">
                  <c:v>61271</c:v>
                </c:pt>
                <c:pt idx="360">
                  <c:v>81185</c:v>
                </c:pt>
                <c:pt idx="361">
                  <c:v>75896</c:v>
                </c:pt>
                <c:pt idx="362">
                  <c:v>53988</c:v>
                </c:pt>
                <c:pt idx="363">
                  <c:v>57753</c:v>
                </c:pt>
                <c:pt idx="364">
                  <c:v>72407</c:v>
                </c:pt>
                <c:pt idx="365">
                  <c:v>78829</c:v>
                </c:pt>
                <c:pt idx="366">
                  <c:v>76340</c:v>
                </c:pt>
                <c:pt idx="367">
                  <c:v>76265</c:v>
                </c:pt>
                <c:pt idx="368">
                  <c:v>80916</c:v>
                </c:pt>
                <c:pt idx="369">
                  <c:v>83096</c:v>
                </c:pt>
                <c:pt idx="370">
                  <c:v>62033</c:v>
                </c:pt>
                <c:pt idx="371">
                  <c:v>74530</c:v>
                </c:pt>
                <c:pt idx="372">
                  <c:v>75721</c:v>
                </c:pt>
                <c:pt idx="373">
                  <c:v>65064</c:v>
                </c:pt>
                <c:pt idx="374">
                  <c:v>66120</c:v>
                </c:pt>
                <c:pt idx="375">
                  <c:v>66029</c:v>
                </c:pt>
                <c:pt idx="376">
                  <c:v>72953</c:v>
                </c:pt>
                <c:pt idx="377">
                  <c:v>62495</c:v>
                </c:pt>
                <c:pt idx="378">
                  <c:v>66427</c:v>
                </c:pt>
                <c:pt idx="379">
                  <c:v>76982</c:v>
                </c:pt>
              </c:numCache>
            </c:numRef>
          </c:val>
        </c:ser>
        <c:ser>
          <c:idx val="1"/>
          <c:order val="1"/>
          <c:tx>
            <c:v>system calls</c:v>
          </c:tx>
          <c:spPr>
            <a:ln w="28575"/>
          </c:spPr>
          <c:marker>
            <c:symbol val="none"/>
          </c:marker>
          <c:trendline>
            <c:trendlineType val="linear"/>
          </c:trendline>
          <c:cat>
            <c:numRef>
              <c:f>Vmstat!$C$33:$C$412</c:f>
              <c:numCache>
                <c:formatCode>General</c:formatCode>
                <c:ptCount val="380"/>
                <c:pt idx="0">
                  <c:v>42620.4615856481</c:v>
                </c:pt>
                <c:pt idx="1">
                  <c:v>42620.4615972222</c:v>
                </c:pt>
                <c:pt idx="2">
                  <c:v>42620.4616087963</c:v>
                </c:pt>
                <c:pt idx="3">
                  <c:v>42620.4616203704</c:v>
                </c:pt>
                <c:pt idx="4">
                  <c:v>42620.4616319444</c:v>
                </c:pt>
                <c:pt idx="5">
                  <c:v>42620.4616435185</c:v>
                </c:pt>
                <c:pt idx="6">
                  <c:v>42620.4616550926</c:v>
                </c:pt>
                <c:pt idx="7">
                  <c:v>42620.4616666667</c:v>
                </c:pt>
                <c:pt idx="8">
                  <c:v>42620.4616782407</c:v>
                </c:pt>
                <c:pt idx="9">
                  <c:v>42620.4616898148</c:v>
                </c:pt>
                <c:pt idx="10">
                  <c:v>42620.4617013889</c:v>
                </c:pt>
                <c:pt idx="11">
                  <c:v>42620.461712963</c:v>
                </c:pt>
                <c:pt idx="12">
                  <c:v>42620.461724537</c:v>
                </c:pt>
                <c:pt idx="13">
                  <c:v>42620.4617361111</c:v>
                </c:pt>
                <c:pt idx="14">
                  <c:v>42620.4617476852</c:v>
                </c:pt>
                <c:pt idx="15">
                  <c:v>42620.4617592593</c:v>
                </c:pt>
                <c:pt idx="16">
                  <c:v>42620.4617708333</c:v>
                </c:pt>
                <c:pt idx="17">
                  <c:v>42620.4617824074</c:v>
                </c:pt>
                <c:pt idx="18">
                  <c:v>42620.4617939815</c:v>
                </c:pt>
                <c:pt idx="19">
                  <c:v>42620.4628472222</c:v>
                </c:pt>
                <c:pt idx="20">
                  <c:v>42620.4628587963</c:v>
                </c:pt>
                <c:pt idx="21">
                  <c:v>42620.4628703704</c:v>
                </c:pt>
                <c:pt idx="22">
                  <c:v>42620.4628819444</c:v>
                </c:pt>
                <c:pt idx="23">
                  <c:v>42620.4628935185</c:v>
                </c:pt>
                <c:pt idx="24">
                  <c:v>42620.4629050926</c:v>
                </c:pt>
                <c:pt idx="25">
                  <c:v>42620.4629166667</c:v>
                </c:pt>
                <c:pt idx="26">
                  <c:v>42620.4629282407</c:v>
                </c:pt>
                <c:pt idx="27">
                  <c:v>42620.4629398148</c:v>
                </c:pt>
                <c:pt idx="28">
                  <c:v>42620.4629513889</c:v>
                </c:pt>
                <c:pt idx="29">
                  <c:v>42620.462962963</c:v>
                </c:pt>
                <c:pt idx="30">
                  <c:v>42620.462974537</c:v>
                </c:pt>
                <c:pt idx="31">
                  <c:v>42620.4629861111</c:v>
                </c:pt>
                <c:pt idx="32">
                  <c:v>42620.4629976852</c:v>
                </c:pt>
                <c:pt idx="33">
                  <c:v>42620.4630092593</c:v>
                </c:pt>
                <c:pt idx="34">
                  <c:v>42620.4630208333</c:v>
                </c:pt>
                <c:pt idx="35">
                  <c:v>42620.4630324074</c:v>
                </c:pt>
                <c:pt idx="36">
                  <c:v>42620.4630439815</c:v>
                </c:pt>
                <c:pt idx="37">
                  <c:v>42620.4630555556</c:v>
                </c:pt>
                <c:pt idx="38">
                  <c:v>42620.4640509259</c:v>
                </c:pt>
                <c:pt idx="39">
                  <c:v>42620.4640625</c:v>
                </c:pt>
                <c:pt idx="40">
                  <c:v>42620.4640740741</c:v>
                </c:pt>
                <c:pt idx="41">
                  <c:v>42620.4640856481</c:v>
                </c:pt>
                <c:pt idx="42">
                  <c:v>42620.4640972222</c:v>
                </c:pt>
                <c:pt idx="43">
                  <c:v>42620.4641087963</c:v>
                </c:pt>
                <c:pt idx="44">
                  <c:v>42620.4641203704</c:v>
                </c:pt>
                <c:pt idx="45">
                  <c:v>42620.4641319444</c:v>
                </c:pt>
                <c:pt idx="46">
                  <c:v>42620.4641435185</c:v>
                </c:pt>
                <c:pt idx="47">
                  <c:v>42620.4641550926</c:v>
                </c:pt>
                <c:pt idx="48">
                  <c:v>42620.4641666667</c:v>
                </c:pt>
                <c:pt idx="49">
                  <c:v>42620.4641782407</c:v>
                </c:pt>
                <c:pt idx="50">
                  <c:v>42620.4641898148</c:v>
                </c:pt>
                <c:pt idx="51">
                  <c:v>42620.4642013889</c:v>
                </c:pt>
                <c:pt idx="52">
                  <c:v>42620.464212963</c:v>
                </c:pt>
                <c:pt idx="53">
                  <c:v>42620.464224537</c:v>
                </c:pt>
                <c:pt idx="54">
                  <c:v>42620.4642361111</c:v>
                </c:pt>
                <c:pt idx="55">
                  <c:v>42620.4642476852</c:v>
                </c:pt>
                <c:pt idx="56">
                  <c:v>42620.4642592593</c:v>
                </c:pt>
                <c:pt idx="57">
                  <c:v>42620.4653356482</c:v>
                </c:pt>
                <c:pt idx="58">
                  <c:v>42620.4653472222</c:v>
                </c:pt>
                <c:pt idx="59">
                  <c:v>42620.4653587963</c:v>
                </c:pt>
                <c:pt idx="60">
                  <c:v>42620.4653703704</c:v>
                </c:pt>
                <c:pt idx="61">
                  <c:v>42620.4653819444</c:v>
                </c:pt>
                <c:pt idx="62">
                  <c:v>42620.4653935185</c:v>
                </c:pt>
                <c:pt idx="63">
                  <c:v>42620.4654050926</c:v>
                </c:pt>
                <c:pt idx="64">
                  <c:v>42620.4654166667</c:v>
                </c:pt>
                <c:pt idx="65">
                  <c:v>42620.4654282407</c:v>
                </c:pt>
                <c:pt idx="66">
                  <c:v>42620.4654398148</c:v>
                </c:pt>
                <c:pt idx="67">
                  <c:v>42620.4654513889</c:v>
                </c:pt>
                <c:pt idx="68">
                  <c:v>42620.465462963</c:v>
                </c:pt>
                <c:pt idx="69">
                  <c:v>42620.465474537</c:v>
                </c:pt>
                <c:pt idx="70">
                  <c:v>42620.4654861111</c:v>
                </c:pt>
                <c:pt idx="71">
                  <c:v>42620.4654976852</c:v>
                </c:pt>
                <c:pt idx="72">
                  <c:v>42620.4655092593</c:v>
                </c:pt>
                <c:pt idx="73">
                  <c:v>42620.4655208333</c:v>
                </c:pt>
                <c:pt idx="74">
                  <c:v>42620.4655324074</c:v>
                </c:pt>
                <c:pt idx="75">
                  <c:v>42620.4655439815</c:v>
                </c:pt>
                <c:pt idx="76">
                  <c:v>42620.4664814815</c:v>
                </c:pt>
                <c:pt idx="77">
                  <c:v>42620.4664930556</c:v>
                </c:pt>
                <c:pt idx="78">
                  <c:v>42620.4665046296</c:v>
                </c:pt>
                <c:pt idx="79">
                  <c:v>42620.4665162037</c:v>
                </c:pt>
                <c:pt idx="80">
                  <c:v>42620.4665277778</c:v>
                </c:pt>
                <c:pt idx="81">
                  <c:v>42620.4665393519</c:v>
                </c:pt>
                <c:pt idx="82">
                  <c:v>42620.4665509259</c:v>
                </c:pt>
                <c:pt idx="83">
                  <c:v>42620.4665625</c:v>
                </c:pt>
                <c:pt idx="84">
                  <c:v>42620.4665740741</c:v>
                </c:pt>
                <c:pt idx="85">
                  <c:v>42620.4665856482</c:v>
                </c:pt>
                <c:pt idx="86">
                  <c:v>42620.4665972222</c:v>
                </c:pt>
                <c:pt idx="87">
                  <c:v>42620.4666087963</c:v>
                </c:pt>
                <c:pt idx="88">
                  <c:v>42620.4666203704</c:v>
                </c:pt>
                <c:pt idx="89">
                  <c:v>42620.4666319444</c:v>
                </c:pt>
                <c:pt idx="90">
                  <c:v>42620.4666435185</c:v>
                </c:pt>
                <c:pt idx="91">
                  <c:v>42620.4666550926</c:v>
                </c:pt>
                <c:pt idx="92">
                  <c:v>42620.4666666667</c:v>
                </c:pt>
                <c:pt idx="93">
                  <c:v>42620.4666782407</c:v>
                </c:pt>
                <c:pt idx="94">
                  <c:v>42620.4666898148</c:v>
                </c:pt>
                <c:pt idx="95">
                  <c:v>42620.4678472222</c:v>
                </c:pt>
                <c:pt idx="96">
                  <c:v>42620.4678587963</c:v>
                </c:pt>
                <c:pt idx="97">
                  <c:v>42620.4678703704</c:v>
                </c:pt>
                <c:pt idx="98">
                  <c:v>42620.4678819444</c:v>
                </c:pt>
                <c:pt idx="99">
                  <c:v>42620.4678935185</c:v>
                </c:pt>
                <c:pt idx="100">
                  <c:v>42620.4679050926</c:v>
                </c:pt>
                <c:pt idx="101">
                  <c:v>42620.4679166667</c:v>
                </c:pt>
                <c:pt idx="102">
                  <c:v>42620.4679282407</c:v>
                </c:pt>
                <c:pt idx="103">
                  <c:v>42620.4679398148</c:v>
                </c:pt>
                <c:pt idx="104">
                  <c:v>42620.4679513889</c:v>
                </c:pt>
                <c:pt idx="105">
                  <c:v>42620.467962963</c:v>
                </c:pt>
                <c:pt idx="106">
                  <c:v>42620.467974537</c:v>
                </c:pt>
                <c:pt idx="107">
                  <c:v>42620.4679861111</c:v>
                </c:pt>
                <c:pt idx="108">
                  <c:v>42620.4679976852</c:v>
                </c:pt>
                <c:pt idx="109">
                  <c:v>42620.4680092593</c:v>
                </c:pt>
                <c:pt idx="110">
                  <c:v>42620.4680208333</c:v>
                </c:pt>
                <c:pt idx="111">
                  <c:v>42620.4680324074</c:v>
                </c:pt>
                <c:pt idx="112">
                  <c:v>42620.4680439815</c:v>
                </c:pt>
                <c:pt idx="113">
                  <c:v>42620.4680555556</c:v>
                </c:pt>
                <c:pt idx="114">
                  <c:v>42620.4692939815</c:v>
                </c:pt>
                <c:pt idx="115">
                  <c:v>42620.4693055556</c:v>
                </c:pt>
                <c:pt idx="116">
                  <c:v>42620.4693171296</c:v>
                </c:pt>
                <c:pt idx="117">
                  <c:v>42620.4693287037</c:v>
                </c:pt>
                <c:pt idx="118">
                  <c:v>42620.4693402778</c:v>
                </c:pt>
                <c:pt idx="119">
                  <c:v>42620.4693518519</c:v>
                </c:pt>
                <c:pt idx="120">
                  <c:v>42620.4693634259</c:v>
                </c:pt>
                <c:pt idx="121">
                  <c:v>42620.469375</c:v>
                </c:pt>
                <c:pt idx="122">
                  <c:v>42620.4693865741</c:v>
                </c:pt>
                <c:pt idx="123">
                  <c:v>42620.4693981481</c:v>
                </c:pt>
                <c:pt idx="124">
                  <c:v>42620.4694097222</c:v>
                </c:pt>
                <c:pt idx="125">
                  <c:v>42620.4694212963</c:v>
                </c:pt>
                <c:pt idx="126">
                  <c:v>42620.4694328704</c:v>
                </c:pt>
                <c:pt idx="127">
                  <c:v>42620.4694444444</c:v>
                </c:pt>
                <c:pt idx="128">
                  <c:v>42620.4694560185</c:v>
                </c:pt>
                <c:pt idx="129">
                  <c:v>42620.4694675926</c:v>
                </c:pt>
                <c:pt idx="130">
                  <c:v>42620.4694791667</c:v>
                </c:pt>
                <c:pt idx="131">
                  <c:v>42620.4694907407</c:v>
                </c:pt>
                <c:pt idx="132">
                  <c:v>42620.4695023148</c:v>
                </c:pt>
                <c:pt idx="133">
                  <c:v>42620.470625</c:v>
                </c:pt>
                <c:pt idx="134">
                  <c:v>42620.4706365741</c:v>
                </c:pt>
                <c:pt idx="135">
                  <c:v>42620.4706481481</c:v>
                </c:pt>
                <c:pt idx="136">
                  <c:v>42620.4706597222</c:v>
                </c:pt>
                <c:pt idx="137">
                  <c:v>42620.4706712963</c:v>
                </c:pt>
                <c:pt idx="138">
                  <c:v>42620.4706828704</c:v>
                </c:pt>
                <c:pt idx="139">
                  <c:v>42620.4706944444</c:v>
                </c:pt>
                <c:pt idx="140">
                  <c:v>42620.4707060185</c:v>
                </c:pt>
                <c:pt idx="141">
                  <c:v>42620.4707175926</c:v>
                </c:pt>
                <c:pt idx="142">
                  <c:v>42620.4707291667</c:v>
                </c:pt>
                <c:pt idx="143">
                  <c:v>42620.4707407407</c:v>
                </c:pt>
                <c:pt idx="144">
                  <c:v>42620.4707523148</c:v>
                </c:pt>
                <c:pt idx="145">
                  <c:v>42620.4707638889</c:v>
                </c:pt>
                <c:pt idx="146">
                  <c:v>42620.470775463</c:v>
                </c:pt>
                <c:pt idx="147">
                  <c:v>42620.470787037</c:v>
                </c:pt>
                <c:pt idx="148">
                  <c:v>42620.4707986111</c:v>
                </c:pt>
                <c:pt idx="149">
                  <c:v>42620.4708101852</c:v>
                </c:pt>
                <c:pt idx="150">
                  <c:v>42620.4708217593</c:v>
                </c:pt>
                <c:pt idx="151">
                  <c:v>42620.4708333333</c:v>
                </c:pt>
                <c:pt idx="152">
                  <c:v>42620.4718055556</c:v>
                </c:pt>
                <c:pt idx="153">
                  <c:v>42620.4718171296</c:v>
                </c:pt>
                <c:pt idx="154">
                  <c:v>42620.4718287037</c:v>
                </c:pt>
                <c:pt idx="155">
                  <c:v>42620.4718402778</c:v>
                </c:pt>
                <c:pt idx="156">
                  <c:v>42620.4718518518</c:v>
                </c:pt>
                <c:pt idx="157">
                  <c:v>42620.4718634259</c:v>
                </c:pt>
                <c:pt idx="158">
                  <c:v>42620.471875</c:v>
                </c:pt>
                <c:pt idx="159">
                  <c:v>42620.4718865741</c:v>
                </c:pt>
                <c:pt idx="160">
                  <c:v>42620.4718981481</c:v>
                </c:pt>
                <c:pt idx="161">
                  <c:v>42620.4719097222</c:v>
                </c:pt>
                <c:pt idx="162">
                  <c:v>42620.4719212963</c:v>
                </c:pt>
                <c:pt idx="163">
                  <c:v>42620.4719328704</c:v>
                </c:pt>
                <c:pt idx="164">
                  <c:v>42620.4719444444</c:v>
                </c:pt>
                <c:pt idx="165">
                  <c:v>42620.4719560185</c:v>
                </c:pt>
                <c:pt idx="166">
                  <c:v>42620.4719675926</c:v>
                </c:pt>
                <c:pt idx="167">
                  <c:v>42620.4719791667</c:v>
                </c:pt>
                <c:pt idx="168">
                  <c:v>42620.4719907407</c:v>
                </c:pt>
                <c:pt idx="169">
                  <c:v>42620.4720023148</c:v>
                </c:pt>
                <c:pt idx="170">
                  <c:v>42620.4720138889</c:v>
                </c:pt>
                <c:pt idx="171">
                  <c:v>42620.4730555556</c:v>
                </c:pt>
                <c:pt idx="172">
                  <c:v>42620.4730671296</c:v>
                </c:pt>
                <c:pt idx="173">
                  <c:v>42620.4730787037</c:v>
                </c:pt>
                <c:pt idx="174">
                  <c:v>42620.4730902778</c:v>
                </c:pt>
                <c:pt idx="175">
                  <c:v>42620.4731018519</c:v>
                </c:pt>
                <c:pt idx="176">
                  <c:v>42620.4731134259</c:v>
                </c:pt>
                <c:pt idx="177">
                  <c:v>42620.473125</c:v>
                </c:pt>
                <c:pt idx="178">
                  <c:v>42620.4731365741</c:v>
                </c:pt>
                <c:pt idx="179">
                  <c:v>42620.4731481482</c:v>
                </c:pt>
                <c:pt idx="180">
                  <c:v>42620.4731597222</c:v>
                </c:pt>
                <c:pt idx="181">
                  <c:v>42620.4731712963</c:v>
                </c:pt>
                <c:pt idx="182">
                  <c:v>42620.4731828704</c:v>
                </c:pt>
                <c:pt idx="183">
                  <c:v>42620.4731944444</c:v>
                </c:pt>
                <c:pt idx="184">
                  <c:v>42620.4732060185</c:v>
                </c:pt>
                <c:pt idx="185">
                  <c:v>42620.4732175926</c:v>
                </c:pt>
                <c:pt idx="186">
                  <c:v>42620.4732291667</c:v>
                </c:pt>
                <c:pt idx="187">
                  <c:v>42620.4732407407</c:v>
                </c:pt>
                <c:pt idx="188">
                  <c:v>42620.4732523148</c:v>
                </c:pt>
                <c:pt idx="189">
                  <c:v>42620.4732638889</c:v>
                </c:pt>
                <c:pt idx="190">
                  <c:v>42620.4742939815</c:v>
                </c:pt>
                <c:pt idx="191">
                  <c:v>42620.4743055556</c:v>
                </c:pt>
                <c:pt idx="192">
                  <c:v>42620.4743171296</c:v>
                </c:pt>
                <c:pt idx="193">
                  <c:v>42620.4743287037</c:v>
                </c:pt>
                <c:pt idx="194">
                  <c:v>42620.4743402778</c:v>
                </c:pt>
                <c:pt idx="195">
                  <c:v>42620.4743518519</c:v>
                </c:pt>
                <c:pt idx="196">
                  <c:v>42620.4743634259</c:v>
                </c:pt>
                <c:pt idx="197">
                  <c:v>42620.474375</c:v>
                </c:pt>
                <c:pt idx="198">
                  <c:v>42620.4743865741</c:v>
                </c:pt>
                <c:pt idx="199">
                  <c:v>42620.4743981482</c:v>
                </c:pt>
                <c:pt idx="200">
                  <c:v>42620.4744097222</c:v>
                </c:pt>
                <c:pt idx="201">
                  <c:v>42620.4744212963</c:v>
                </c:pt>
                <c:pt idx="202">
                  <c:v>42620.4744328704</c:v>
                </c:pt>
                <c:pt idx="203">
                  <c:v>42620.4744444444</c:v>
                </c:pt>
                <c:pt idx="204">
                  <c:v>42620.4744560185</c:v>
                </c:pt>
                <c:pt idx="205">
                  <c:v>42620.4744675926</c:v>
                </c:pt>
                <c:pt idx="206">
                  <c:v>42620.4744791667</c:v>
                </c:pt>
                <c:pt idx="207">
                  <c:v>42620.4744907407</c:v>
                </c:pt>
                <c:pt idx="208">
                  <c:v>42620.4745023148</c:v>
                </c:pt>
                <c:pt idx="209">
                  <c:v>42620.4755787037</c:v>
                </c:pt>
                <c:pt idx="210">
                  <c:v>42620.4755902778</c:v>
                </c:pt>
                <c:pt idx="211">
                  <c:v>42620.4756018519</c:v>
                </c:pt>
                <c:pt idx="212">
                  <c:v>42620.4756134259</c:v>
                </c:pt>
                <c:pt idx="213">
                  <c:v>42620.475625</c:v>
                </c:pt>
                <c:pt idx="214">
                  <c:v>42620.4756365741</c:v>
                </c:pt>
                <c:pt idx="215">
                  <c:v>42620.4756481481</c:v>
                </c:pt>
                <c:pt idx="216">
                  <c:v>42620.4756597222</c:v>
                </c:pt>
                <c:pt idx="217">
                  <c:v>42620.4756712963</c:v>
                </c:pt>
                <c:pt idx="218">
                  <c:v>42620.4756828704</c:v>
                </c:pt>
                <c:pt idx="219">
                  <c:v>42620.4756944444</c:v>
                </c:pt>
                <c:pt idx="220">
                  <c:v>42620.4757060185</c:v>
                </c:pt>
                <c:pt idx="221">
                  <c:v>42620.4757175926</c:v>
                </c:pt>
                <c:pt idx="222">
                  <c:v>42620.4757291667</c:v>
                </c:pt>
                <c:pt idx="223">
                  <c:v>42620.4757407407</c:v>
                </c:pt>
                <c:pt idx="224">
                  <c:v>42620.4757523148</c:v>
                </c:pt>
                <c:pt idx="225">
                  <c:v>42620.4757638889</c:v>
                </c:pt>
                <c:pt idx="226">
                  <c:v>42620.475775463</c:v>
                </c:pt>
                <c:pt idx="227">
                  <c:v>42620.475787037</c:v>
                </c:pt>
                <c:pt idx="228">
                  <c:v>42620.4768287037</c:v>
                </c:pt>
                <c:pt idx="229">
                  <c:v>42620.4768402778</c:v>
                </c:pt>
                <c:pt idx="230">
                  <c:v>42620.4768518519</c:v>
                </c:pt>
                <c:pt idx="231">
                  <c:v>42620.4768634259</c:v>
                </c:pt>
                <c:pt idx="232">
                  <c:v>42620.476875</c:v>
                </c:pt>
                <c:pt idx="233">
                  <c:v>42620.4768865741</c:v>
                </c:pt>
                <c:pt idx="234">
                  <c:v>42620.4768981481</c:v>
                </c:pt>
                <c:pt idx="235">
                  <c:v>42620.4769097222</c:v>
                </c:pt>
                <c:pt idx="236">
                  <c:v>42620.4769212963</c:v>
                </c:pt>
                <c:pt idx="237">
                  <c:v>42620.4769328704</c:v>
                </c:pt>
                <c:pt idx="238">
                  <c:v>42620.4769444444</c:v>
                </c:pt>
                <c:pt idx="239">
                  <c:v>42620.4769560185</c:v>
                </c:pt>
                <c:pt idx="240">
                  <c:v>42620.4769675926</c:v>
                </c:pt>
                <c:pt idx="241">
                  <c:v>42620.4769791667</c:v>
                </c:pt>
                <c:pt idx="242">
                  <c:v>42620.4769907407</c:v>
                </c:pt>
                <c:pt idx="243">
                  <c:v>42620.4770023148</c:v>
                </c:pt>
                <c:pt idx="244">
                  <c:v>42620.4770138889</c:v>
                </c:pt>
                <c:pt idx="245">
                  <c:v>42620.477025463</c:v>
                </c:pt>
                <c:pt idx="246">
                  <c:v>42620.477037037</c:v>
                </c:pt>
                <c:pt idx="247">
                  <c:v>42620.4780092593</c:v>
                </c:pt>
                <c:pt idx="248">
                  <c:v>42620.4780208333</c:v>
                </c:pt>
                <c:pt idx="249">
                  <c:v>42620.4780324074</c:v>
                </c:pt>
                <c:pt idx="250">
                  <c:v>42620.4780439815</c:v>
                </c:pt>
                <c:pt idx="251">
                  <c:v>42620.4780555556</c:v>
                </c:pt>
                <c:pt idx="252">
                  <c:v>42620.4780671296</c:v>
                </c:pt>
                <c:pt idx="253">
                  <c:v>42620.4780787037</c:v>
                </c:pt>
                <c:pt idx="254">
                  <c:v>42620.4780902778</c:v>
                </c:pt>
                <c:pt idx="255">
                  <c:v>42620.4781018519</c:v>
                </c:pt>
                <c:pt idx="256">
                  <c:v>42620.4781134259</c:v>
                </c:pt>
                <c:pt idx="257">
                  <c:v>42620.478125</c:v>
                </c:pt>
                <c:pt idx="258">
                  <c:v>42620.4781365741</c:v>
                </c:pt>
                <c:pt idx="259">
                  <c:v>42620.4781481481</c:v>
                </c:pt>
                <c:pt idx="260">
                  <c:v>42620.4781597222</c:v>
                </c:pt>
                <c:pt idx="261">
                  <c:v>42620.4781712963</c:v>
                </c:pt>
                <c:pt idx="262">
                  <c:v>42620.4781828704</c:v>
                </c:pt>
                <c:pt idx="263">
                  <c:v>42620.4781944444</c:v>
                </c:pt>
                <c:pt idx="264">
                  <c:v>42620.4782060185</c:v>
                </c:pt>
                <c:pt idx="265">
                  <c:v>42620.4782175926</c:v>
                </c:pt>
                <c:pt idx="266">
                  <c:v>42620.479224537</c:v>
                </c:pt>
                <c:pt idx="267">
                  <c:v>42620.4792361111</c:v>
                </c:pt>
                <c:pt idx="268">
                  <c:v>42620.4792476852</c:v>
                </c:pt>
                <c:pt idx="269">
                  <c:v>42620.4792592593</c:v>
                </c:pt>
                <c:pt idx="270">
                  <c:v>42620.4792708333</c:v>
                </c:pt>
                <c:pt idx="271">
                  <c:v>42620.4792824074</c:v>
                </c:pt>
                <c:pt idx="272">
                  <c:v>42620.4792939815</c:v>
                </c:pt>
                <c:pt idx="273">
                  <c:v>42620.4793055556</c:v>
                </c:pt>
                <c:pt idx="274">
                  <c:v>42620.4793171296</c:v>
                </c:pt>
                <c:pt idx="275">
                  <c:v>42620.4793287037</c:v>
                </c:pt>
                <c:pt idx="276">
                  <c:v>42620.4793402778</c:v>
                </c:pt>
                <c:pt idx="277">
                  <c:v>42620.4793518518</c:v>
                </c:pt>
                <c:pt idx="278">
                  <c:v>42620.4793634259</c:v>
                </c:pt>
                <c:pt idx="279">
                  <c:v>42620.479375</c:v>
                </c:pt>
                <c:pt idx="280">
                  <c:v>42620.4793865741</c:v>
                </c:pt>
                <c:pt idx="281">
                  <c:v>42620.4793981481</c:v>
                </c:pt>
                <c:pt idx="282">
                  <c:v>42620.4794097222</c:v>
                </c:pt>
                <c:pt idx="283">
                  <c:v>42620.4794212963</c:v>
                </c:pt>
                <c:pt idx="284">
                  <c:v>42620.4794328704</c:v>
                </c:pt>
                <c:pt idx="285">
                  <c:v>42620.4805324074</c:v>
                </c:pt>
                <c:pt idx="286">
                  <c:v>42620.4805439815</c:v>
                </c:pt>
                <c:pt idx="287">
                  <c:v>42620.4805555556</c:v>
                </c:pt>
                <c:pt idx="288">
                  <c:v>42620.4805671296</c:v>
                </c:pt>
                <c:pt idx="289">
                  <c:v>42620.4805787037</c:v>
                </c:pt>
                <c:pt idx="290">
                  <c:v>42620.4805902778</c:v>
                </c:pt>
                <c:pt idx="291">
                  <c:v>42620.4806018519</c:v>
                </c:pt>
                <c:pt idx="292">
                  <c:v>42620.4806134259</c:v>
                </c:pt>
                <c:pt idx="293">
                  <c:v>42620.480625</c:v>
                </c:pt>
                <c:pt idx="294">
                  <c:v>42620.4806365741</c:v>
                </c:pt>
                <c:pt idx="295">
                  <c:v>42620.4806481482</c:v>
                </c:pt>
                <c:pt idx="296">
                  <c:v>42620.4806597222</c:v>
                </c:pt>
                <c:pt idx="297">
                  <c:v>42620.4806712963</c:v>
                </c:pt>
                <c:pt idx="298">
                  <c:v>42620.4806828704</c:v>
                </c:pt>
                <c:pt idx="299">
                  <c:v>42620.4806944444</c:v>
                </c:pt>
                <c:pt idx="300">
                  <c:v>42620.4807060185</c:v>
                </c:pt>
                <c:pt idx="301">
                  <c:v>42620.4807175926</c:v>
                </c:pt>
                <c:pt idx="302">
                  <c:v>42620.4807291667</c:v>
                </c:pt>
                <c:pt idx="303">
                  <c:v>42620.4807407407</c:v>
                </c:pt>
                <c:pt idx="304">
                  <c:v>42620.4818518519</c:v>
                </c:pt>
                <c:pt idx="305">
                  <c:v>42620.4818634259</c:v>
                </c:pt>
                <c:pt idx="306">
                  <c:v>42620.481875</c:v>
                </c:pt>
                <c:pt idx="307">
                  <c:v>42620.4818865741</c:v>
                </c:pt>
                <c:pt idx="308">
                  <c:v>42620.4818981482</c:v>
                </c:pt>
                <c:pt idx="309">
                  <c:v>42620.4819097222</c:v>
                </c:pt>
                <c:pt idx="310">
                  <c:v>42620.4819212963</c:v>
                </c:pt>
                <c:pt idx="311">
                  <c:v>42620.4819328704</c:v>
                </c:pt>
                <c:pt idx="312">
                  <c:v>42620.4819444444</c:v>
                </c:pt>
                <c:pt idx="313">
                  <c:v>42620.4819560185</c:v>
                </c:pt>
                <c:pt idx="314">
                  <c:v>42620.4819675926</c:v>
                </c:pt>
                <c:pt idx="315">
                  <c:v>42620.4819791667</c:v>
                </c:pt>
                <c:pt idx="316">
                  <c:v>42620.4819907407</c:v>
                </c:pt>
                <c:pt idx="317">
                  <c:v>42620.4820023148</c:v>
                </c:pt>
                <c:pt idx="318">
                  <c:v>42620.4820138889</c:v>
                </c:pt>
                <c:pt idx="319">
                  <c:v>42620.482025463</c:v>
                </c:pt>
                <c:pt idx="320">
                  <c:v>42620.482037037</c:v>
                </c:pt>
                <c:pt idx="321">
                  <c:v>42620.4820486111</c:v>
                </c:pt>
                <c:pt idx="322">
                  <c:v>42620.4820601852</c:v>
                </c:pt>
                <c:pt idx="323">
                  <c:v>42620.4830902778</c:v>
                </c:pt>
                <c:pt idx="324">
                  <c:v>42620.4831018519</c:v>
                </c:pt>
                <c:pt idx="325">
                  <c:v>42620.4831134259</c:v>
                </c:pt>
                <c:pt idx="326">
                  <c:v>42620.483125</c:v>
                </c:pt>
                <c:pt idx="327">
                  <c:v>42620.4831365741</c:v>
                </c:pt>
                <c:pt idx="328">
                  <c:v>42620.4831481481</c:v>
                </c:pt>
                <c:pt idx="329">
                  <c:v>42620.4831597222</c:v>
                </c:pt>
                <c:pt idx="330">
                  <c:v>42620.4831712963</c:v>
                </c:pt>
                <c:pt idx="331">
                  <c:v>42620.4831828704</c:v>
                </c:pt>
                <c:pt idx="332">
                  <c:v>42620.4831944444</c:v>
                </c:pt>
                <c:pt idx="333">
                  <c:v>42620.4832060185</c:v>
                </c:pt>
                <c:pt idx="334">
                  <c:v>42620.4832175926</c:v>
                </c:pt>
                <c:pt idx="335">
                  <c:v>42620.4832291667</c:v>
                </c:pt>
                <c:pt idx="336">
                  <c:v>42620.4832407407</c:v>
                </c:pt>
                <c:pt idx="337">
                  <c:v>42620.4832523148</c:v>
                </c:pt>
                <c:pt idx="338">
                  <c:v>42620.4832638889</c:v>
                </c:pt>
                <c:pt idx="339">
                  <c:v>42620.483275463</c:v>
                </c:pt>
                <c:pt idx="340">
                  <c:v>42620.483287037</c:v>
                </c:pt>
                <c:pt idx="341">
                  <c:v>42620.4832986111</c:v>
                </c:pt>
                <c:pt idx="342">
                  <c:v>42620.4842939815</c:v>
                </c:pt>
                <c:pt idx="343">
                  <c:v>42620.4843055556</c:v>
                </c:pt>
                <c:pt idx="344">
                  <c:v>42620.4843171296</c:v>
                </c:pt>
                <c:pt idx="345">
                  <c:v>42620.4843287037</c:v>
                </c:pt>
                <c:pt idx="346">
                  <c:v>42620.4843402778</c:v>
                </c:pt>
                <c:pt idx="347">
                  <c:v>42620.4843518519</c:v>
                </c:pt>
                <c:pt idx="348">
                  <c:v>42620.4843634259</c:v>
                </c:pt>
                <c:pt idx="349">
                  <c:v>42620.484375</c:v>
                </c:pt>
                <c:pt idx="350">
                  <c:v>42620.4843865741</c:v>
                </c:pt>
                <c:pt idx="351">
                  <c:v>42620.4843981481</c:v>
                </c:pt>
                <c:pt idx="352">
                  <c:v>42620.4844097222</c:v>
                </c:pt>
                <c:pt idx="353">
                  <c:v>42620.4844212963</c:v>
                </c:pt>
                <c:pt idx="354">
                  <c:v>42620.4844328704</c:v>
                </c:pt>
                <c:pt idx="355">
                  <c:v>42620.4844444444</c:v>
                </c:pt>
                <c:pt idx="356">
                  <c:v>42620.4844560185</c:v>
                </c:pt>
                <c:pt idx="357">
                  <c:v>42620.4844675926</c:v>
                </c:pt>
                <c:pt idx="358">
                  <c:v>42620.4844791667</c:v>
                </c:pt>
                <c:pt idx="359">
                  <c:v>42620.4844907407</c:v>
                </c:pt>
                <c:pt idx="360">
                  <c:v>42620.4845023148</c:v>
                </c:pt>
                <c:pt idx="361">
                  <c:v>42620.485462963</c:v>
                </c:pt>
                <c:pt idx="362">
                  <c:v>42620.485474537</c:v>
                </c:pt>
                <c:pt idx="363">
                  <c:v>42620.4854861111</c:v>
                </c:pt>
                <c:pt idx="364">
                  <c:v>42620.4854976852</c:v>
                </c:pt>
                <c:pt idx="365">
                  <c:v>42620.4855092593</c:v>
                </c:pt>
                <c:pt idx="366">
                  <c:v>42620.4855208333</c:v>
                </c:pt>
                <c:pt idx="367">
                  <c:v>42620.4855324074</c:v>
                </c:pt>
                <c:pt idx="368">
                  <c:v>42620.4855439815</c:v>
                </c:pt>
                <c:pt idx="369">
                  <c:v>42620.4855555556</c:v>
                </c:pt>
                <c:pt idx="370">
                  <c:v>42620.4855671296</c:v>
                </c:pt>
                <c:pt idx="371">
                  <c:v>42620.4855787037</c:v>
                </c:pt>
                <c:pt idx="372">
                  <c:v>42620.4855902778</c:v>
                </c:pt>
                <c:pt idx="373">
                  <c:v>42620.4856018519</c:v>
                </c:pt>
                <c:pt idx="374">
                  <c:v>42620.4856134259</c:v>
                </c:pt>
                <c:pt idx="375">
                  <c:v>42620.485625</c:v>
                </c:pt>
                <c:pt idx="376">
                  <c:v>42620.4856365741</c:v>
                </c:pt>
                <c:pt idx="377">
                  <c:v>42620.4856481481</c:v>
                </c:pt>
                <c:pt idx="378">
                  <c:v>42620.4856597222</c:v>
                </c:pt>
                <c:pt idx="379">
                  <c:v>42620.4856712963</c:v>
                </c:pt>
              </c:numCache>
            </c:numRef>
          </c:cat>
          <c:val>
            <c:numRef>
              <c:f>Vmstat!$Q$33:$Q$412</c:f>
              <c:numCache>
                <c:formatCode>General</c:formatCode>
                <c:ptCount val="380"/>
                <c:pt idx="0">
                  <c:v>694249</c:v>
                </c:pt>
                <c:pt idx="1">
                  <c:v>644272</c:v>
                </c:pt>
                <c:pt idx="2">
                  <c:v>585950</c:v>
                </c:pt>
                <c:pt idx="3">
                  <c:v>521000</c:v>
                </c:pt>
                <c:pt idx="4">
                  <c:v>481633</c:v>
                </c:pt>
                <c:pt idx="5">
                  <c:v>577089</c:v>
                </c:pt>
                <c:pt idx="6">
                  <c:v>504032</c:v>
                </c:pt>
                <c:pt idx="7">
                  <c:v>512704</c:v>
                </c:pt>
                <c:pt idx="8">
                  <c:v>503620</c:v>
                </c:pt>
                <c:pt idx="9">
                  <c:v>493127</c:v>
                </c:pt>
                <c:pt idx="10">
                  <c:v>489062</c:v>
                </c:pt>
                <c:pt idx="11">
                  <c:v>473632</c:v>
                </c:pt>
                <c:pt idx="12">
                  <c:v>487697</c:v>
                </c:pt>
                <c:pt idx="13">
                  <c:v>449864</c:v>
                </c:pt>
                <c:pt idx="14">
                  <c:v>551748</c:v>
                </c:pt>
                <c:pt idx="15">
                  <c:v>529642</c:v>
                </c:pt>
                <c:pt idx="16">
                  <c:v>529525</c:v>
                </c:pt>
                <c:pt idx="17">
                  <c:v>533985</c:v>
                </c:pt>
                <c:pt idx="18">
                  <c:v>499325</c:v>
                </c:pt>
                <c:pt idx="19">
                  <c:v>380439</c:v>
                </c:pt>
                <c:pt idx="20">
                  <c:v>354061</c:v>
                </c:pt>
                <c:pt idx="21">
                  <c:v>360682</c:v>
                </c:pt>
                <c:pt idx="22">
                  <c:v>334847</c:v>
                </c:pt>
                <c:pt idx="23">
                  <c:v>354183</c:v>
                </c:pt>
                <c:pt idx="24">
                  <c:v>425775</c:v>
                </c:pt>
                <c:pt idx="25">
                  <c:v>420884</c:v>
                </c:pt>
                <c:pt idx="26">
                  <c:v>472189</c:v>
                </c:pt>
                <c:pt idx="27">
                  <c:v>437853</c:v>
                </c:pt>
                <c:pt idx="28">
                  <c:v>463567</c:v>
                </c:pt>
                <c:pt idx="29">
                  <c:v>522225</c:v>
                </c:pt>
                <c:pt idx="30">
                  <c:v>445330</c:v>
                </c:pt>
                <c:pt idx="31">
                  <c:v>484367</c:v>
                </c:pt>
                <c:pt idx="32">
                  <c:v>396502</c:v>
                </c:pt>
                <c:pt idx="33">
                  <c:v>434325</c:v>
                </c:pt>
                <c:pt idx="34">
                  <c:v>410065</c:v>
                </c:pt>
                <c:pt idx="35">
                  <c:v>419009</c:v>
                </c:pt>
                <c:pt idx="36">
                  <c:v>495576</c:v>
                </c:pt>
                <c:pt idx="37">
                  <c:v>348765</c:v>
                </c:pt>
                <c:pt idx="38">
                  <c:v>912649</c:v>
                </c:pt>
                <c:pt idx="39">
                  <c:v>876303</c:v>
                </c:pt>
                <c:pt idx="40">
                  <c:v>755582</c:v>
                </c:pt>
                <c:pt idx="41">
                  <c:v>644209</c:v>
                </c:pt>
                <c:pt idx="42">
                  <c:v>590126</c:v>
                </c:pt>
                <c:pt idx="43">
                  <c:v>597307</c:v>
                </c:pt>
                <c:pt idx="44">
                  <c:v>535121</c:v>
                </c:pt>
                <c:pt idx="45">
                  <c:v>494987</c:v>
                </c:pt>
                <c:pt idx="46">
                  <c:v>502959</c:v>
                </c:pt>
                <c:pt idx="47">
                  <c:v>522141</c:v>
                </c:pt>
                <c:pt idx="48">
                  <c:v>611249</c:v>
                </c:pt>
                <c:pt idx="49">
                  <c:v>345454</c:v>
                </c:pt>
                <c:pt idx="50">
                  <c:v>376248</c:v>
                </c:pt>
                <c:pt idx="51">
                  <c:v>582797</c:v>
                </c:pt>
                <c:pt idx="52">
                  <c:v>605388</c:v>
                </c:pt>
                <c:pt idx="53">
                  <c:v>554018</c:v>
                </c:pt>
                <c:pt idx="54">
                  <c:v>577540</c:v>
                </c:pt>
                <c:pt idx="55">
                  <c:v>549681</c:v>
                </c:pt>
                <c:pt idx="56">
                  <c:v>551743</c:v>
                </c:pt>
                <c:pt idx="57">
                  <c:v>422199</c:v>
                </c:pt>
                <c:pt idx="58">
                  <c:v>373157</c:v>
                </c:pt>
                <c:pt idx="59">
                  <c:v>398708</c:v>
                </c:pt>
                <c:pt idx="60">
                  <c:v>399324</c:v>
                </c:pt>
                <c:pt idx="61">
                  <c:v>354643</c:v>
                </c:pt>
                <c:pt idx="62">
                  <c:v>427438</c:v>
                </c:pt>
                <c:pt idx="63">
                  <c:v>418526</c:v>
                </c:pt>
                <c:pt idx="64">
                  <c:v>385619</c:v>
                </c:pt>
                <c:pt idx="65">
                  <c:v>427392</c:v>
                </c:pt>
                <c:pt idx="66">
                  <c:v>508790</c:v>
                </c:pt>
                <c:pt idx="67">
                  <c:v>526922</c:v>
                </c:pt>
                <c:pt idx="68">
                  <c:v>431757</c:v>
                </c:pt>
                <c:pt idx="69">
                  <c:v>517674</c:v>
                </c:pt>
                <c:pt idx="70">
                  <c:v>514941</c:v>
                </c:pt>
                <c:pt idx="71">
                  <c:v>583521</c:v>
                </c:pt>
                <c:pt idx="72">
                  <c:v>553821</c:v>
                </c:pt>
                <c:pt idx="73">
                  <c:v>609968</c:v>
                </c:pt>
                <c:pt idx="74">
                  <c:v>468869</c:v>
                </c:pt>
                <c:pt idx="75">
                  <c:v>371597</c:v>
                </c:pt>
                <c:pt idx="76">
                  <c:v>576422</c:v>
                </c:pt>
                <c:pt idx="77">
                  <c:v>511782</c:v>
                </c:pt>
                <c:pt idx="78">
                  <c:v>503013</c:v>
                </c:pt>
                <c:pt idx="79">
                  <c:v>286978</c:v>
                </c:pt>
                <c:pt idx="80">
                  <c:v>278158</c:v>
                </c:pt>
                <c:pt idx="81">
                  <c:v>362399</c:v>
                </c:pt>
                <c:pt idx="82">
                  <c:v>391479</c:v>
                </c:pt>
                <c:pt idx="83">
                  <c:v>519533</c:v>
                </c:pt>
                <c:pt idx="84">
                  <c:v>475422</c:v>
                </c:pt>
                <c:pt idx="85">
                  <c:v>443379</c:v>
                </c:pt>
                <c:pt idx="86">
                  <c:v>456935</c:v>
                </c:pt>
                <c:pt idx="87">
                  <c:v>402119</c:v>
                </c:pt>
                <c:pt idx="88">
                  <c:v>415712</c:v>
                </c:pt>
                <c:pt idx="89">
                  <c:v>478560</c:v>
                </c:pt>
                <c:pt idx="90">
                  <c:v>449119</c:v>
                </c:pt>
                <c:pt idx="91">
                  <c:v>454988</c:v>
                </c:pt>
                <c:pt idx="92">
                  <c:v>375285</c:v>
                </c:pt>
                <c:pt idx="93">
                  <c:v>321016</c:v>
                </c:pt>
                <c:pt idx="94">
                  <c:v>352414</c:v>
                </c:pt>
                <c:pt idx="95">
                  <c:v>947638</c:v>
                </c:pt>
                <c:pt idx="96">
                  <c:v>898496</c:v>
                </c:pt>
                <c:pt idx="97">
                  <c:v>893881</c:v>
                </c:pt>
                <c:pt idx="98">
                  <c:v>963817</c:v>
                </c:pt>
                <c:pt idx="99">
                  <c:v>948836</c:v>
                </c:pt>
                <c:pt idx="100">
                  <c:v>934271</c:v>
                </c:pt>
                <c:pt idx="101">
                  <c:v>924517</c:v>
                </c:pt>
                <c:pt idx="102">
                  <c:v>992750</c:v>
                </c:pt>
                <c:pt idx="103">
                  <c:v>978163</c:v>
                </c:pt>
                <c:pt idx="104">
                  <c:v>861594</c:v>
                </c:pt>
                <c:pt idx="105">
                  <c:v>844688</c:v>
                </c:pt>
                <c:pt idx="106">
                  <c:v>879666</c:v>
                </c:pt>
                <c:pt idx="107">
                  <c:v>381353</c:v>
                </c:pt>
                <c:pt idx="108">
                  <c:v>286737</c:v>
                </c:pt>
                <c:pt idx="109">
                  <c:v>381627</c:v>
                </c:pt>
                <c:pt idx="110">
                  <c:v>361296</c:v>
                </c:pt>
                <c:pt idx="111">
                  <c:v>349566</c:v>
                </c:pt>
                <c:pt idx="112">
                  <c:v>382462</c:v>
                </c:pt>
                <c:pt idx="113">
                  <c:v>374337</c:v>
                </c:pt>
                <c:pt idx="114">
                  <c:v>530476</c:v>
                </c:pt>
                <c:pt idx="115">
                  <c:v>578000</c:v>
                </c:pt>
                <c:pt idx="116">
                  <c:v>544696</c:v>
                </c:pt>
                <c:pt idx="117">
                  <c:v>527118</c:v>
                </c:pt>
                <c:pt idx="118">
                  <c:v>564220</c:v>
                </c:pt>
                <c:pt idx="119">
                  <c:v>664268</c:v>
                </c:pt>
                <c:pt idx="120">
                  <c:v>558416</c:v>
                </c:pt>
                <c:pt idx="121">
                  <c:v>414319</c:v>
                </c:pt>
                <c:pt idx="122">
                  <c:v>281135</c:v>
                </c:pt>
                <c:pt idx="123">
                  <c:v>420827</c:v>
                </c:pt>
                <c:pt idx="124">
                  <c:v>473029</c:v>
                </c:pt>
                <c:pt idx="125">
                  <c:v>515966</c:v>
                </c:pt>
                <c:pt idx="126">
                  <c:v>567722</c:v>
                </c:pt>
                <c:pt idx="127">
                  <c:v>594387</c:v>
                </c:pt>
                <c:pt idx="128">
                  <c:v>517277</c:v>
                </c:pt>
                <c:pt idx="129">
                  <c:v>559954</c:v>
                </c:pt>
                <c:pt idx="130">
                  <c:v>520168</c:v>
                </c:pt>
                <c:pt idx="131">
                  <c:v>513505</c:v>
                </c:pt>
                <c:pt idx="132">
                  <c:v>476611</c:v>
                </c:pt>
                <c:pt idx="133">
                  <c:v>562664</c:v>
                </c:pt>
                <c:pt idx="134">
                  <c:v>468748</c:v>
                </c:pt>
                <c:pt idx="135">
                  <c:v>445487</c:v>
                </c:pt>
                <c:pt idx="136">
                  <c:v>505376</c:v>
                </c:pt>
                <c:pt idx="137">
                  <c:v>523800</c:v>
                </c:pt>
                <c:pt idx="138">
                  <c:v>624407</c:v>
                </c:pt>
                <c:pt idx="139">
                  <c:v>575818</c:v>
                </c:pt>
                <c:pt idx="140">
                  <c:v>545732</c:v>
                </c:pt>
                <c:pt idx="141">
                  <c:v>510883</c:v>
                </c:pt>
                <c:pt idx="142">
                  <c:v>588479</c:v>
                </c:pt>
                <c:pt idx="143">
                  <c:v>473361</c:v>
                </c:pt>
                <c:pt idx="144">
                  <c:v>443349</c:v>
                </c:pt>
                <c:pt idx="145">
                  <c:v>487407</c:v>
                </c:pt>
                <c:pt idx="146">
                  <c:v>393699</c:v>
                </c:pt>
                <c:pt idx="147">
                  <c:v>404118</c:v>
                </c:pt>
                <c:pt idx="148">
                  <c:v>413848</c:v>
                </c:pt>
                <c:pt idx="149">
                  <c:v>339880</c:v>
                </c:pt>
                <c:pt idx="150">
                  <c:v>353841</c:v>
                </c:pt>
                <c:pt idx="151">
                  <c:v>381969</c:v>
                </c:pt>
                <c:pt idx="152">
                  <c:v>639403</c:v>
                </c:pt>
                <c:pt idx="153">
                  <c:v>545244</c:v>
                </c:pt>
                <c:pt idx="154">
                  <c:v>585655</c:v>
                </c:pt>
                <c:pt idx="155">
                  <c:v>610600</c:v>
                </c:pt>
                <c:pt idx="156">
                  <c:v>482382</c:v>
                </c:pt>
                <c:pt idx="157">
                  <c:v>611106</c:v>
                </c:pt>
                <c:pt idx="158">
                  <c:v>574275</c:v>
                </c:pt>
                <c:pt idx="159">
                  <c:v>544558</c:v>
                </c:pt>
                <c:pt idx="160">
                  <c:v>561958</c:v>
                </c:pt>
                <c:pt idx="161">
                  <c:v>511164</c:v>
                </c:pt>
                <c:pt idx="162">
                  <c:v>511439</c:v>
                </c:pt>
                <c:pt idx="163">
                  <c:v>546345</c:v>
                </c:pt>
                <c:pt idx="164">
                  <c:v>465291</c:v>
                </c:pt>
                <c:pt idx="165">
                  <c:v>436527</c:v>
                </c:pt>
                <c:pt idx="166">
                  <c:v>450746</c:v>
                </c:pt>
                <c:pt idx="167">
                  <c:v>393828</c:v>
                </c:pt>
                <c:pt idx="168">
                  <c:v>396377</c:v>
                </c:pt>
                <c:pt idx="169">
                  <c:v>411093</c:v>
                </c:pt>
                <c:pt idx="170">
                  <c:v>366675</c:v>
                </c:pt>
                <c:pt idx="171">
                  <c:v>604464</c:v>
                </c:pt>
                <c:pt idx="172">
                  <c:v>486479</c:v>
                </c:pt>
                <c:pt idx="173">
                  <c:v>382910</c:v>
                </c:pt>
                <c:pt idx="174">
                  <c:v>478033</c:v>
                </c:pt>
                <c:pt idx="175">
                  <c:v>500307</c:v>
                </c:pt>
                <c:pt idx="176">
                  <c:v>609192</c:v>
                </c:pt>
                <c:pt idx="177">
                  <c:v>353191</c:v>
                </c:pt>
                <c:pt idx="178">
                  <c:v>355116</c:v>
                </c:pt>
                <c:pt idx="179">
                  <c:v>352549</c:v>
                </c:pt>
                <c:pt idx="180">
                  <c:v>347221</c:v>
                </c:pt>
                <c:pt idx="181">
                  <c:v>348746</c:v>
                </c:pt>
                <c:pt idx="182">
                  <c:v>350197</c:v>
                </c:pt>
                <c:pt idx="183">
                  <c:v>371940</c:v>
                </c:pt>
                <c:pt idx="184">
                  <c:v>350348</c:v>
                </c:pt>
                <c:pt idx="185">
                  <c:v>329666</c:v>
                </c:pt>
                <c:pt idx="186">
                  <c:v>353581</c:v>
                </c:pt>
                <c:pt idx="187">
                  <c:v>380893</c:v>
                </c:pt>
                <c:pt idx="188">
                  <c:v>389709</c:v>
                </c:pt>
                <c:pt idx="189">
                  <c:v>402033</c:v>
                </c:pt>
                <c:pt idx="190">
                  <c:v>492073</c:v>
                </c:pt>
                <c:pt idx="191">
                  <c:v>479962</c:v>
                </c:pt>
                <c:pt idx="192">
                  <c:v>465064</c:v>
                </c:pt>
                <c:pt idx="193">
                  <c:v>470692</c:v>
                </c:pt>
                <c:pt idx="194">
                  <c:v>499853</c:v>
                </c:pt>
                <c:pt idx="195">
                  <c:v>589558</c:v>
                </c:pt>
                <c:pt idx="196">
                  <c:v>547286</c:v>
                </c:pt>
                <c:pt idx="197">
                  <c:v>542364</c:v>
                </c:pt>
                <c:pt idx="198">
                  <c:v>538532</c:v>
                </c:pt>
                <c:pt idx="199">
                  <c:v>501961</c:v>
                </c:pt>
                <c:pt idx="200">
                  <c:v>523149</c:v>
                </c:pt>
                <c:pt idx="201">
                  <c:v>517299</c:v>
                </c:pt>
                <c:pt idx="202">
                  <c:v>533848</c:v>
                </c:pt>
                <c:pt idx="203">
                  <c:v>505336</c:v>
                </c:pt>
                <c:pt idx="204">
                  <c:v>540719</c:v>
                </c:pt>
                <c:pt idx="205">
                  <c:v>524850</c:v>
                </c:pt>
                <c:pt idx="206">
                  <c:v>456415</c:v>
                </c:pt>
                <c:pt idx="207">
                  <c:v>397265</c:v>
                </c:pt>
                <c:pt idx="208">
                  <c:v>457856</c:v>
                </c:pt>
                <c:pt idx="209">
                  <c:v>527461</c:v>
                </c:pt>
                <c:pt idx="210">
                  <c:v>534261</c:v>
                </c:pt>
                <c:pt idx="211">
                  <c:v>463753</c:v>
                </c:pt>
                <c:pt idx="212">
                  <c:v>483289</c:v>
                </c:pt>
                <c:pt idx="213">
                  <c:v>344140</c:v>
                </c:pt>
                <c:pt idx="214">
                  <c:v>393630</c:v>
                </c:pt>
                <c:pt idx="215">
                  <c:v>352413</c:v>
                </c:pt>
                <c:pt idx="216">
                  <c:v>339539</c:v>
                </c:pt>
                <c:pt idx="217">
                  <c:v>396940</c:v>
                </c:pt>
                <c:pt idx="218">
                  <c:v>400101</c:v>
                </c:pt>
                <c:pt idx="219">
                  <c:v>379289</c:v>
                </c:pt>
                <c:pt idx="220">
                  <c:v>373792</c:v>
                </c:pt>
                <c:pt idx="221">
                  <c:v>438019</c:v>
                </c:pt>
                <c:pt idx="222">
                  <c:v>407276</c:v>
                </c:pt>
                <c:pt idx="223">
                  <c:v>298387</c:v>
                </c:pt>
                <c:pt idx="224">
                  <c:v>305174</c:v>
                </c:pt>
                <c:pt idx="225">
                  <c:v>308845</c:v>
                </c:pt>
                <c:pt idx="226">
                  <c:v>299647</c:v>
                </c:pt>
                <c:pt idx="227">
                  <c:v>302794</c:v>
                </c:pt>
                <c:pt idx="228">
                  <c:v>361094</c:v>
                </c:pt>
                <c:pt idx="229">
                  <c:v>341472</c:v>
                </c:pt>
                <c:pt idx="230">
                  <c:v>359383</c:v>
                </c:pt>
                <c:pt idx="231">
                  <c:v>381830</c:v>
                </c:pt>
                <c:pt idx="232">
                  <c:v>324991</c:v>
                </c:pt>
                <c:pt idx="233">
                  <c:v>365463</c:v>
                </c:pt>
                <c:pt idx="234">
                  <c:v>338225</c:v>
                </c:pt>
                <c:pt idx="235">
                  <c:v>366468</c:v>
                </c:pt>
                <c:pt idx="236">
                  <c:v>439715</c:v>
                </c:pt>
                <c:pt idx="237">
                  <c:v>391468</c:v>
                </c:pt>
                <c:pt idx="238">
                  <c:v>345290</c:v>
                </c:pt>
                <c:pt idx="239">
                  <c:v>310013</c:v>
                </c:pt>
                <c:pt idx="240">
                  <c:v>281120</c:v>
                </c:pt>
                <c:pt idx="241">
                  <c:v>193430</c:v>
                </c:pt>
                <c:pt idx="242">
                  <c:v>340165</c:v>
                </c:pt>
                <c:pt idx="243">
                  <c:v>342010</c:v>
                </c:pt>
                <c:pt idx="244">
                  <c:v>324696</c:v>
                </c:pt>
                <c:pt idx="245">
                  <c:v>352486</c:v>
                </c:pt>
                <c:pt idx="246">
                  <c:v>353672</c:v>
                </c:pt>
                <c:pt idx="247">
                  <c:v>478920</c:v>
                </c:pt>
                <c:pt idx="248">
                  <c:v>481002</c:v>
                </c:pt>
                <c:pt idx="249">
                  <c:v>432169</c:v>
                </c:pt>
                <c:pt idx="250">
                  <c:v>342351</c:v>
                </c:pt>
                <c:pt idx="251">
                  <c:v>393121</c:v>
                </c:pt>
                <c:pt idx="252">
                  <c:v>603568</c:v>
                </c:pt>
                <c:pt idx="253">
                  <c:v>586330</c:v>
                </c:pt>
                <c:pt idx="254">
                  <c:v>603702</c:v>
                </c:pt>
                <c:pt idx="255">
                  <c:v>385819</c:v>
                </c:pt>
                <c:pt idx="256">
                  <c:v>412560</c:v>
                </c:pt>
                <c:pt idx="257">
                  <c:v>387566</c:v>
                </c:pt>
                <c:pt idx="258">
                  <c:v>392933</c:v>
                </c:pt>
                <c:pt idx="259">
                  <c:v>359325</c:v>
                </c:pt>
                <c:pt idx="260">
                  <c:v>338898</c:v>
                </c:pt>
                <c:pt idx="261">
                  <c:v>360762</c:v>
                </c:pt>
                <c:pt idx="262">
                  <c:v>347993</c:v>
                </c:pt>
                <c:pt idx="263">
                  <c:v>363306</c:v>
                </c:pt>
                <c:pt idx="264">
                  <c:v>376941</c:v>
                </c:pt>
                <c:pt idx="265">
                  <c:v>358174</c:v>
                </c:pt>
                <c:pt idx="266">
                  <c:v>432098</c:v>
                </c:pt>
                <c:pt idx="267">
                  <c:v>443453</c:v>
                </c:pt>
                <c:pt idx="268">
                  <c:v>463465</c:v>
                </c:pt>
                <c:pt idx="269">
                  <c:v>473247</c:v>
                </c:pt>
                <c:pt idx="270">
                  <c:v>489703</c:v>
                </c:pt>
                <c:pt idx="271">
                  <c:v>447491</c:v>
                </c:pt>
                <c:pt idx="272">
                  <c:v>415778</c:v>
                </c:pt>
                <c:pt idx="273">
                  <c:v>384386</c:v>
                </c:pt>
                <c:pt idx="274">
                  <c:v>321235</c:v>
                </c:pt>
                <c:pt idx="275">
                  <c:v>273687</c:v>
                </c:pt>
                <c:pt idx="276">
                  <c:v>303302</c:v>
                </c:pt>
                <c:pt idx="277">
                  <c:v>402404</c:v>
                </c:pt>
                <c:pt idx="278">
                  <c:v>455098</c:v>
                </c:pt>
                <c:pt idx="279">
                  <c:v>503118</c:v>
                </c:pt>
                <c:pt idx="280">
                  <c:v>410113</c:v>
                </c:pt>
                <c:pt idx="281">
                  <c:v>458884</c:v>
                </c:pt>
                <c:pt idx="282">
                  <c:v>512132</c:v>
                </c:pt>
                <c:pt idx="283">
                  <c:v>445027</c:v>
                </c:pt>
                <c:pt idx="284">
                  <c:v>451148</c:v>
                </c:pt>
                <c:pt idx="285">
                  <c:v>446088</c:v>
                </c:pt>
                <c:pt idx="286">
                  <c:v>371126</c:v>
                </c:pt>
                <c:pt idx="287">
                  <c:v>421630</c:v>
                </c:pt>
                <c:pt idx="288">
                  <c:v>370331</c:v>
                </c:pt>
                <c:pt idx="289">
                  <c:v>404497</c:v>
                </c:pt>
                <c:pt idx="290">
                  <c:v>374187</c:v>
                </c:pt>
                <c:pt idx="291">
                  <c:v>378908</c:v>
                </c:pt>
                <c:pt idx="292">
                  <c:v>331821</c:v>
                </c:pt>
                <c:pt idx="293">
                  <c:v>336539</c:v>
                </c:pt>
                <c:pt idx="294">
                  <c:v>345017</c:v>
                </c:pt>
                <c:pt idx="295">
                  <c:v>348301</c:v>
                </c:pt>
                <c:pt idx="296">
                  <c:v>413213</c:v>
                </c:pt>
                <c:pt idx="297">
                  <c:v>409435</c:v>
                </c:pt>
                <c:pt idx="298">
                  <c:v>372371</c:v>
                </c:pt>
                <c:pt idx="299">
                  <c:v>320446</c:v>
                </c:pt>
                <c:pt idx="300">
                  <c:v>234148</c:v>
                </c:pt>
                <c:pt idx="301">
                  <c:v>264785</c:v>
                </c:pt>
                <c:pt idx="302">
                  <c:v>352654</c:v>
                </c:pt>
                <c:pt idx="303">
                  <c:v>321683</c:v>
                </c:pt>
                <c:pt idx="304">
                  <c:v>517968</c:v>
                </c:pt>
                <c:pt idx="305">
                  <c:v>436912</c:v>
                </c:pt>
                <c:pt idx="306">
                  <c:v>442231</c:v>
                </c:pt>
                <c:pt idx="307">
                  <c:v>395477</c:v>
                </c:pt>
                <c:pt idx="308">
                  <c:v>480848</c:v>
                </c:pt>
                <c:pt idx="309">
                  <c:v>486187</c:v>
                </c:pt>
                <c:pt idx="310">
                  <c:v>470576</c:v>
                </c:pt>
                <c:pt idx="311">
                  <c:v>416285</c:v>
                </c:pt>
                <c:pt idx="312">
                  <c:v>449931</c:v>
                </c:pt>
                <c:pt idx="313">
                  <c:v>460376</c:v>
                </c:pt>
                <c:pt idx="314">
                  <c:v>500643</c:v>
                </c:pt>
                <c:pt idx="315">
                  <c:v>497287</c:v>
                </c:pt>
                <c:pt idx="316">
                  <c:v>470336</c:v>
                </c:pt>
                <c:pt idx="317">
                  <c:v>407813</c:v>
                </c:pt>
                <c:pt idx="318">
                  <c:v>451095</c:v>
                </c:pt>
                <c:pt idx="319">
                  <c:v>414227</c:v>
                </c:pt>
                <c:pt idx="320">
                  <c:v>411108</c:v>
                </c:pt>
                <c:pt idx="321">
                  <c:v>433254</c:v>
                </c:pt>
                <c:pt idx="322">
                  <c:v>390200</c:v>
                </c:pt>
                <c:pt idx="323">
                  <c:v>456882</c:v>
                </c:pt>
                <c:pt idx="324">
                  <c:v>412850</c:v>
                </c:pt>
                <c:pt idx="325">
                  <c:v>377630</c:v>
                </c:pt>
                <c:pt idx="326">
                  <c:v>328330</c:v>
                </c:pt>
                <c:pt idx="327">
                  <c:v>276694</c:v>
                </c:pt>
                <c:pt idx="328">
                  <c:v>299165</c:v>
                </c:pt>
                <c:pt idx="329">
                  <c:v>363070</c:v>
                </c:pt>
                <c:pt idx="330">
                  <c:v>355449</c:v>
                </c:pt>
                <c:pt idx="331">
                  <c:v>326697</c:v>
                </c:pt>
                <c:pt idx="332">
                  <c:v>331718</c:v>
                </c:pt>
                <c:pt idx="333">
                  <c:v>330224</c:v>
                </c:pt>
                <c:pt idx="334">
                  <c:v>375450</c:v>
                </c:pt>
                <c:pt idx="335">
                  <c:v>376984</c:v>
                </c:pt>
                <c:pt idx="336">
                  <c:v>392231</c:v>
                </c:pt>
                <c:pt idx="337">
                  <c:v>445855</c:v>
                </c:pt>
                <c:pt idx="338">
                  <c:v>420558</c:v>
                </c:pt>
                <c:pt idx="339">
                  <c:v>417321</c:v>
                </c:pt>
                <c:pt idx="340">
                  <c:v>460477</c:v>
                </c:pt>
                <c:pt idx="341">
                  <c:v>415204</c:v>
                </c:pt>
                <c:pt idx="342">
                  <c:v>403996</c:v>
                </c:pt>
                <c:pt idx="343">
                  <c:v>319650</c:v>
                </c:pt>
                <c:pt idx="344">
                  <c:v>341698</c:v>
                </c:pt>
                <c:pt idx="345">
                  <c:v>382296</c:v>
                </c:pt>
                <c:pt idx="346">
                  <c:v>380743</c:v>
                </c:pt>
                <c:pt idx="347">
                  <c:v>460348</c:v>
                </c:pt>
                <c:pt idx="348">
                  <c:v>404063</c:v>
                </c:pt>
                <c:pt idx="349">
                  <c:v>399749</c:v>
                </c:pt>
                <c:pt idx="350">
                  <c:v>393495</c:v>
                </c:pt>
                <c:pt idx="351">
                  <c:v>379606</c:v>
                </c:pt>
                <c:pt idx="352">
                  <c:v>388141</c:v>
                </c:pt>
                <c:pt idx="353">
                  <c:v>327994</c:v>
                </c:pt>
                <c:pt idx="354">
                  <c:v>313293</c:v>
                </c:pt>
                <c:pt idx="355">
                  <c:v>322137</c:v>
                </c:pt>
                <c:pt idx="356">
                  <c:v>340577</c:v>
                </c:pt>
                <c:pt idx="357">
                  <c:v>346069</c:v>
                </c:pt>
                <c:pt idx="358">
                  <c:v>321975</c:v>
                </c:pt>
                <c:pt idx="359">
                  <c:v>334293</c:v>
                </c:pt>
                <c:pt idx="360">
                  <c:v>272961</c:v>
                </c:pt>
                <c:pt idx="361">
                  <c:v>402583</c:v>
                </c:pt>
                <c:pt idx="362">
                  <c:v>259792</c:v>
                </c:pt>
                <c:pt idx="363">
                  <c:v>294845</c:v>
                </c:pt>
                <c:pt idx="364">
                  <c:v>301439</c:v>
                </c:pt>
                <c:pt idx="365">
                  <c:v>296696</c:v>
                </c:pt>
                <c:pt idx="366">
                  <c:v>345153</c:v>
                </c:pt>
                <c:pt idx="367">
                  <c:v>359572</c:v>
                </c:pt>
                <c:pt idx="368">
                  <c:v>373641</c:v>
                </c:pt>
                <c:pt idx="369">
                  <c:v>295165</c:v>
                </c:pt>
                <c:pt idx="370">
                  <c:v>277590</c:v>
                </c:pt>
                <c:pt idx="371">
                  <c:v>350383</c:v>
                </c:pt>
                <c:pt idx="372">
                  <c:v>392173</c:v>
                </c:pt>
                <c:pt idx="373">
                  <c:v>427840</c:v>
                </c:pt>
                <c:pt idx="374">
                  <c:v>364547</c:v>
                </c:pt>
                <c:pt idx="375">
                  <c:v>377553</c:v>
                </c:pt>
                <c:pt idx="376">
                  <c:v>396851</c:v>
                </c:pt>
                <c:pt idx="377">
                  <c:v>421416</c:v>
                </c:pt>
                <c:pt idx="378">
                  <c:v>390641</c:v>
                </c:pt>
                <c:pt idx="379">
                  <c:v>488537</c:v>
                </c:pt>
              </c:numCache>
            </c:numRef>
          </c:val>
        </c:ser>
        <c:ser>
          <c:idx val="2"/>
          <c:order val="2"/>
          <c:tx>
            <c:v>context switches</c:v>
          </c:tx>
          <c:spPr>
            <a:ln w="28575"/>
          </c:spPr>
          <c:marker>
            <c:symbol val="none"/>
          </c:marker>
          <c:trendline>
            <c:trendlineType val="linear"/>
          </c:trendline>
          <c:cat>
            <c:numRef>
              <c:f>Vmstat!$C$33:$C$412</c:f>
              <c:numCache>
                <c:formatCode>General</c:formatCode>
                <c:ptCount val="380"/>
                <c:pt idx="0">
                  <c:v>42620.4615856481</c:v>
                </c:pt>
                <c:pt idx="1">
                  <c:v>42620.4615972222</c:v>
                </c:pt>
                <c:pt idx="2">
                  <c:v>42620.4616087963</c:v>
                </c:pt>
                <c:pt idx="3">
                  <c:v>42620.4616203704</c:v>
                </c:pt>
                <c:pt idx="4">
                  <c:v>42620.4616319444</c:v>
                </c:pt>
                <c:pt idx="5">
                  <c:v>42620.4616435185</c:v>
                </c:pt>
                <c:pt idx="6">
                  <c:v>42620.4616550926</c:v>
                </c:pt>
                <c:pt idx="7">
                  <c:v>42620.4616666667</c:v>
                </c:pt>
                <c:pt idx="8">
                  <c:v>42620.4616782407</c:v>
                </c:pt>
                <c:pt idx="9">
                  <c:v>42620.4616898148</c:v>
                </c:pt>
                <c:pt idx="10">
                  <c:v>42620.4617013889</c:v>
                </c:pt>
                <c:pt idx="11">
                  <c:v>42620.461712963</c:v>
                </c:pt>
                <c:pt idx="12">
                  <c:v>42620.461724537</c:v>
                </c:pt>
                <c:pt idx="13">
                  <c:v>42620.4617361111</c:v>
                </c:pt>
                <c:pt idx="14">
                  <c:v>42620.4617476852</c:v>
                </c:pt>
                <c:pt idx="15">
                  <c:v>42620.4617592593</c:v>
                </c:pt>
                <c:pt idx="16">
                  <c:v>42620.4617708333</c:v>
                </c:pt>
                <c:pt idx="17">
                  <c:v>42620.4617824074</c:v>
                </c:pt>
                <c:pt idx="18">
                  <c:v>42620.4617939815</c:v>
                </c:pt>
                <c:pt idx="19">
                  <c:v>42620.4628472222</c:v>
                </c:pt>
                <c:pt idx="20">
                  <c:v>42620.4628587963</c:v>
                </c:pt>
                <c:pt idx="21">
                  <c:v>42620.4628703704</c:v>
                </c:pt>
                <c:pt idx="22">
                  <c:v>42620.4628819444</c:v>
                </c:pt>
                <c:pt idx="23">
                  <c:v>42620.4628935185</c:v>
                </c:pt>
                <c:pt idx="24">
                  <c:v>42620.4629050926</c:v>
                </c:pt>
                <c:pt idx="25">
                  <c:v>42620.4629166667</c:v>
                </c:pt>
                <c:pt idx="26">
                  <c:v>42620.4629282407</c:v>
                </c:pt>
                <c:pt idx="27">
                  <c:v>42620.4629398148</c:v>
                </c:pt>
                <c:pt idx="28">
                  <c:v>42620.4629513889</c:v>
                </c:pt>
                <c:pt idx="29">
                  <c:v>42620.462962963</c:v>
                </c:pt>
                <c:pt idx="30">
                  <c:v>42620.462974537</c:v>
                </c:pt>
                <c:pt idx="31">
                  <c:v>42620.4629861111</c:v>
                </c:pt>
                <c:pt idx="32">
                  <c:v>42620.4629976852</c:v>
                </c:pt>
                <c:pt idx="33">
                  <c:v>42620.4630092593</c:v>
                </c:pt>
                <c:pt idx="34">
                  <c:v>42620.4630208333</c:v>
                </c:pt>
                <c:pt idx="35">
                  <c:v>42620.4630324074</c:v>
                </c:pt>
                <c:pt idx="36">
                  <c:v>42620.4630439815</c:v>
                </c:pt>
                <c:pt idx="37">
                  <c:v>42620.4630555556</c:v>
                </c:pt>
                <c:pt idx="38">
                  <c:v>42620.4640509259</c:v>
                </c:pt>
                <c:pt idx="39">
                  <c:v>42620.4640625</c:v>
                </c:pt>
                <c:pt idx="40">
                  <c:v>42620.4640740741</c:v>
                </c:pt>
                <c:pt idx="41">
                  <c:v>42620.4640856481</c:v>
                </c:pt>
                <c:pt idx="42">
                  <c:v>42620.4640972222</c:v>
                </c:pt>
                <c:pt idx="43">
                  <c:v>42620.4641087963</c:v>
                </c:pt>
                <c:pt idx="44">
                  <c:v>42620.4641203704</c:v>
                </c:pt>
                <c:pt idx="45">
                  <c:v>42620.4641319444</c:v>
                </c:pt>
                <c:pt idx="46">
                  <c:v>42620.4641435185</c:v>
                </c:pt>
                <c:pt idx="47">
                  <c:v>42620.4641550926</c:v>
                </c:pt>
                <c:pt idx="48">
                  <c:v>42620.4641666667</c:v>
                </c:pt>
                <c:pt idx="49">
                  <c:v>42620.4641782407</c:v>
                </c:pt>
                <c:pt idx="50">
                  <c:v>42620.4641898148</c:v>
                </c:pt>
                <c:pt idx="51">
                  <c:v>42620.4642013889</c:v>
                </c:pt>
                <c:pt idx="52">
                  <c:v>42620.464212963</c:v>
                </c:pt>
                <c:pt idx="53">
                  <c:v>42620.464224537</c:v>
                </c:pt>
                <c:pt idx="54">
                  <c:v>42620.4642361111</c:v>
                </c:pt>
                <c:pt idx="55">
                  <c:v>42620.4642476852</c:v>
                </c:pt>
                <c:pt idx="56">
                  <c:v>42620.4642592593</c:v>
                </c:pt>
                <c:pt idx="57">
                  <c:v>42620.4653356482</c:v>
                </c:pt>
                <c:pt idx="58">
                  <c:v>42620.4653472222</c:v>
                </c:pt>
                <c:pt idx="59">
                  <c:v>42620.4653587963</c:v>
                </c:pt>
                <c:pt idx="60">
                  <c:v>42620.4653703704</c:v>
                </c:pt>
                <c:pt idx="61">
                  <c:v>42620.4653819444</c:v>
                </c:pt>
                <c:pt idx="62">
                  <c:v>42620.4653935185</c:v>
                </c:pt>
                <c:pt idx="63">
                  <c:v>42620.4654050926</c:v>
                </c:pt>
                <c:pt idx="64">
                  <c:v>42620.4654166667</c:v>
                </c:pt>
                <c:pt idx="65">
                  <c:v>42620.4654282407</c:v>
                </c:pt>
                <c:pt idx="66">
                  <c:v>42620.4654398148</c:v>
                </c:pt>
                <c:pt idx="67">
                  <c:v>42620.4654513889</c:v>
                </c:pt>
                <c:pt idx="68">
                  <c:v>42620.465462963</c:v>
                </c:pt>
                <c:pt idx="69">
                  <c:v>42620.465474537</c:v>
                </c:pt>
                <c:pt idx="70">
                  <c:v>42620.4654861111</c:v>
                </c:pt>
                <c:pt idx="71">
                  <c:v>42620.4654976852</c:v>
                </c:pt>
                <c:pt idx="72">
                  <c:v>42620.4655092593</c:v>
                </c:pt>
                <c:pt idx="73">
                  <c:v>42620.4655208333</c:v>
                </c:pt>
                <c:pt idx="74">
                  <c:v>42620.4655324074</c:v>
                </c:pt>
                <c:pt idx="75">
                  <c:v>42620.4655439815</c:v>
                </c:pt>
                <c:pt idx="76">
                  <c:v>42620.4664814815</c:v>
                </c:pt>
                <c:pt idx="77">
                  <c:v>42620.4664930556</c:v>
                </c:pt>
                <c:pt idx="78">
                  <c:v>42620.4665046296</c:v>
                </c:pt>
                <c:pt idx="79">
                  <c:v>42620.4665162037</c:v>
                </c:pt>
                <c:pt idx="80">
                  <c:v>42620.4665277778</c:v>
                </c:pt>
                <c:pt idx="81">
                  <c:v>42620.4665393519</c:v>
                </c:pt>
                <c:pt idx="82">
                  <c:v>42620.4665509259</c:v>
                </c:pt>
                <c:pt idx="83">
                  <c:v>42620.4665625</c:v>
                </c:pt>
                <c:pt idx="84">
                  <c:v>42620.4665740741</c:v>
                </c:pt>
                <c:pt idx="85">
                  <c:v>42620.4665856482</c:v>
                </c:pt>
                <c:pt idx="86">
                  <c:v>42620.4665972222</c:v>
                </c:pt>
                <c:pt idx="87">
                  <c:v>42620.4666087963</c:v>
                </c:pt>
                <c:pt idx="88">
                  <c:v>42620.4666203704</c:v>
                </c:pt>
                <c:pt idx="89">
                  <c:v>42620.4666319444</c:v>
                </c:pt>
                <c:pt idx="90">
                  <c:v>42620.4666435185</c:v>
                </c:pt>
                <c:pt idx="91">
                  <c:v>42620.4666550926</c:v>
                </c:pt>
                <c:pt idx="92">
                  <c:v>42620.4666666667</c:v>
                </c:pt>
                <c:pt idx="93">
                  <c:v>42620.4666782407</c:v>
                </c:pt>
                <c:pt idx="94">
                  <c:v>42620.4666898148</c:v>
                </c:pt>
                <c:pt idx="95">
                  <c:v>42620.4678472222</c:v>
                </c:pt>
                <c:pt idx="96">
                  <c:v>42620.4678587963</c:v>
                </c:pt>
                <c:pt idx="97">
                  <c:v>42620.4678703704</c:v>
                </c:pt>
                <c:pt idx="98">
                  <c:v>42620.4678819444</c:v>
                </c:pt>
                <c:pt idx="99">
                  <c:v>42620.4678935185</c:v>
                </c:pt>
                <c:pt idx="100">
                  <c:v>42620.4679050926</c:v>
                </c:pt>
                <c:pt idx="101">
                  <c:v>42620.4679166667</c:v>
                </c:pt>
                <c:pt idx="102">
                  <c:v>42620.4679282407</c:v>
                </c:pt>
                <c:pt idx="103">
                  <c:v>42620.4679398148</c:v>
                </c:pt>
                <c:pt idx="104">
                  <c:v>42620.4679513889</c:v>
                </c:pt>
                <c:pt idx="105">
                  <c:v>42620.467962963</c:v>
                </c:pt>
                <c:pt idx="106">
                  <c:v>42620.467974537</c:v>
                </c:pt>
                <c:pt idx="107">
                  <c:v>42620.4679861111</c:v>
                </c:pt>
                <c:pt idx="108">
                  <c:v>42620.4679976852</c:v>
                </c:pt>
                <c:pt idx="109">
                  <c:v>42620.4680092593</c:v>
                </c:pt>
                <c:pt idx="110">
                  <c:v>42620.4680208333</c:v>
                </c:pt>
                <c:pt idx="111">
                  <c:v>42620.4680324074</c:v>
                </c:pt>
                <c:pt idx="112">
                  <c:v>42620.4680439815</c:v>
                </c:pt>
                <c:pt idx="113">
                  <c:v>42620.4680555556</c:v>
                </c:pt>
                <c:pt idx="114">
                  <c:v>42620.4692939815</c:v>
                </c:pt>
                <c:pt idx="115">
                  <c:v>42620.4693055556</c:v>
                </c:pt>
                <c:pt idx="116">
                  <c:v>42620.4693171296</c:v>
                </c:pt>
                <c:pt idx="117">
                  <c:v>42620.4693287037</c:v>
                </c:pt>
                <c:pt idx="118">
                  <c:v>42620.4693402778</c:v>
                </c:pt>
                <c:pt idx="119">
                  <c:v>42620.4693518519</c:v>
                </c:pt>
                <c:pt idx="120">
                  <c:v>42620.4693634259</c:v>
                </c:pt>
                <c:pt idx="121">
                  <c:v>42620.469375</c:v>
                </c:pt>
                <c:pt idx="122">
                  <c:v>42620.4693865741</c:v>
                </c:pt>
                <c:pt idx="123">
                  <c:v>42620.4693981481</c:v>
                </c:pt>
                <c:pt idx="124">
                  <c:v>42620.4694097222</c:v>
                </c:pt>
                <c:pt idx="125">
                  <c:v>42620.4694212963</c:v>
                </c:pt>
                <c:pt idx="126">
                  <c:v>42620.4694328704</c:v>
                </c:pt>
                <c:pt idx="127">
                  <c:v>42620.4694444444</c:v>
                </c:pt>
                <c:pt idx="128">
                  <c:v>42620.4694560185</c:v>
                </c:pt>
                <c:pt idx="129">
                  <c:v>42620.4694675926</c:v>
                </c:pt>
                <c:pt idx="130">
                  <c:v>42620.4694791667</c:v>
                </c:pt>
                <c:pt idx="131">
                  <c:v>42620.4694907407</c:v>
                </c:pt>
                <c:pt idx="132">
                  <c:v>42620.4695023148</c:v>
                </c:pt>
                <c:pt idx="133">
                  <c:v>42620.470625</c:v>
                </c:pt>
                <c:pt idx="134">
                  <c:v>42620.4706365741</c:v>
                </c:pt>
                <c:pt idx="135">
                  <c:v>42620.4706481481</c:v>
                </c:pt>
                <c:pt idx="136">
                  <c:v>42620.4706597222</c:v>
                </c:pt>
                <c:pt idx="137">
                  <c:v>42620.4706712963</c:v>
                </c:pt>
                <c:pt idx="138">
                  <c:v>42620.4706828704</c:v>
                </c:pt>
                <c:pt idx="139">
                  <c:v>42620.4706944444</c:v>
                </c:pt>
                <c:pt idx="140">
                  <c:v>42620.4707060185</c:v>
                </c:pt>
                <c:pt idx="141">
                  <c:v>42620.4707175926</c:v>
                </c:pt>
                <c:pt idx="142">
                  <c:v>42620.4707291667</c:v>
                </c:pt>
                <c:pt idx="143">
                  <c:v>42620.4707407407</c:v>
                </c:pt>
                <c:pt idx="144">
                  <c:v>42620.4707523148</c:v>
                </c:pt>
                <c:pt idx="145">
                  <c:v>42620.4707638889</c:v>
                </c:pt>
                <c:pt idx="146">
                  <c:v>42620.470775463</c:v>
                </c:pt>
                <c:pt idx="147">
                  <c:v>42620.470787037</c:v>
                </c:pt>
                <c:pt idx="148">
                  <c:v>42620.4707986111</c:v>
                </c:pt>
                <c:pt idx="149">
                  <c:v>42620.4708101852</c:v>
                </c:pt>
                <c:pt idx="150">
                  <c:v>42620.4708217593</c:v>
                </c:pt>
                <c:pt idx="151">
                  <c:v>42620.4708333333</c:v>
                </c:pt>
                <c:pt idx="152">
                  <c:v>42620.4718055556</c:v>
                </c:pt>
                <c:pt idx="153">
                  <c:v>42620.4718171296</c:v>
                </c:pt>
                <c:pt idx="154">
                  <c:v>42620.4718287037</c:v>
                </c:pt>
                <c:pt idx="155">
                  <c:v>42620.4718402778</c:v>
                </c:pt>
                <c:pt idx="156">
                  <c:v>42620.4718518518</c:v>
                </c:pt>
                <c:pt idx="157">
                  <c:v>42620.4718634259</c:v>
                </c:pt>
                <c:pt idx="158">
                  <c:v>42620.471875</c:v>
                </c:pt>
                <c:pt idx="159">
                  <c:v>42620.4718865741</c:v>
                </c:pt>
                <c:pt idx="160">
                  <c:v>42620.4718981481</c:v>
                </c:pt>
                <c:pt idx="161">
                  <c:v>42620.4719097222</c:v>
                </c:pt>
                <c:pt idx="162">
                  <c:v>42620.4719212963</c:v>
                </c:pt>
                <c:pt idx="163">
                  <c:v>42620.4719328704</c:v>
                </c:pt>
                <c:pt idx="164">
                  <c:v>42620.4719444444</c:v>
                </c:pt>
                <c:pt idx="165">
                  <c:v>42620.4719560185</c:v>
                </c:pt>
                <c:pt idx="166">
                  <c:v>42620.4719675926</c:v>
                </c:pt>
                <c:pt idx="167">
                  <c:v>42620.4719791667</c:v>
                </c:pt>
                <c:pt idx="168">
                  <c:v>42620.4719907407</c:v>
                </c:pt>
                <c:pt idx="169">
                  <c:v>42620.4720023148</c:v>
                </c:pt>
                <c:pt idx="170">
                  <c:v>42620.4720138889</c:v>
                </c:pt>
                <c:pt idx="171">
                  <c:v>42620.4730555556</c:v>
                </c:pt>
                <c:pt idx="172">
                  <c:v>42620.4730671296</c:v>
                </c:pt>
                <c:pt idx="173">
                  <c:v>42620.4730787037</c:v>
                </c:pt>
                <c:pt idx="174">
                  <c:v>42620.4730902778</c:v>
                </c:pt>
                <c:pt idx="175">
                  <c:v>42620.4731018519</c:v>
                </c:pt>
                <c:pt idx="176">
                  <c:v>42620.4731134259</c:v>
                </c:pt>
                <c:pt idx="177">
                  <c:v>42620.473125</c:v>
                </c:pt>
                <c:pt idx="178">
                  <c:v>42620.4731365741</c:v>
                </c:pt>
                <c:pt idx="179">
                  <c:v>42620.4731481482</c:v>
                </c:pt>
                <c:pt idx="180">
                  <c:v>42620.4731597222</c:v>
                </c:pt>
                <c:pt idx="181">
                  <c:v>42620.4731712963</c:v>
                </c:pt>
                <c:pt idx="182">
                  <c:v>42620.4731828704</c:v>
                </c:pt>
                <c:pt idx="183">
                  <c:v>42620.4731944444</c:v>
                </c:pt>
                <c:pt idx="184">
                  <c:v>42620.4732060185</c:v>
                </c:pt>
                <c:pt idx="185">
                  <c:v>42620.4732175926</c:v>
                </c:pt>
                <c:pt idx="186">
                  <c:v>42620.4732291667</c:v>
                </c:pt>
                <c:pt idx="187">
                  <c:v>42620.4732407407</c:v>
                </c:pt>
                <c:pt idx="188">
                  <c:v>42620.4732523148</c:v>
                </c:pt>
                <c:pt idx="189">
                  <c:v>42620.4732638889</c:v>
                </c:pt>
                <c:pt idx="190">
                  <c:v>42620.4742939815</c:v>
                </c:pt>
                <c:pt idx="191">
                  <c:v>42620.4743055556</c:v>
                </c:pt>
                <c:pt idx="192">
                  <c:v>42620.4743171296</c:v>
                </c:pt>
                <c:pt idx="193">
                  <c:v>42620.4743287037</c:v>
                </c:pt>
                <c:pt idx="194">
                  <c:v>42620.4743402778</c:v>
                </c:pt>
                <c:pt idx="195">
                  <c:v>42620.4743518519</c:v>
                </c:pt>
                <c:pt idx="196">
                  <c:v>42620.4743634259</c:v>
                </c:pt>
                <c:pt idx="197">
                  <c:v>42620.474375</c:v>
                </c:pt>
                <c:pt idx="198">
                  <c:v>42620.4743865741</c:v>
                </c:pt>
                <c:pt idx="199">
                  <c:v>42620.4743981482</c:v>
                </c:pt>
                <c:pt idx="200">
                  <c:v>42620.4744097222</c:v>
                </c:pt>
                <c:pt idx="201">
                  <c:v>42620.4744212963</c:v>
                </c:pt>
                <c:pt idx="202">
                  <c:v>42620.4744328704</c:v>
                </c:pt>
                <c:pt idx="203">
                  <c:v>42620.4744444444</c:v>
                </c:pt>
                <c:pt idx="204">
                  <c:v>42620.4744560185</c:v>
                </c:pt>
                <c:pt idx="205">
                  <c:v>42620.4744675926</c:v>
                </c:pt>
                <c:pt idx="206">
                  <c:v>42620.4744791667</c:v>
                </c:pt>
                <c:pt idx="207">
                  <c:v>42620.4744907407</c:v>
                </c:pt>
                <c:pt idx="208">
                  <c:v>42620.4745023148</c:v>
                </c:pt>
                <c:pt idx="209">
                  <c:v>42620.4755787037</c:v>
                </c:pt>
                <c:pt idx="210">
                  <c:v>42620.4755902778</c:v>
                </c:pt>
                <c:pt idx="211">
                  <c:v>42620.4756018519</c:v>
                </c:pt>
                <c:pt idx="212">
                  <c:v>42620.4756134259</c:v>
                </c:pt>
                <c:pt idx="213">
                  <c:v>42620.475625</c:v>
                </c:pt>
                <c:pt idx="214">
                  <c:v>42620.4756365741</c:v>
                </c:pt>
                <c:pt idx="215">
                  <c:v>42620.4756481481</c:v>
                </c:pt>
                <c:pt idx="216">
                  <c:v>42620.4756597222</c:v>
                </c:pt>
                <c:pt idx="217">
                  <c:v>42620.4756712963</c:v>
                </c:pt>
                <c:pt idx="218">
                  <c:v>42620.4756828704</c:v>
                </c:pt>
                <c:pt idx="219">
                  <c:v>42620.4756944444</c:v>
                </c:pt>
                <c:pt idx="220">
                  <c:v>42620.4757060185</c:v>
                </c:pt>
                <c:pt idx="221">
                  <c:v>42620.4757175926</c:v>
                </c:pt>
                <c:pt idx="222">
                  <c:v>42620.4757291667</c:v>
                </c:pt>
                <c:pt idx="223">
                  <c:v>42620.4757407407</c:v>
                </c:pt>
                <c:pt idx="224">
                  <c:v>42620.4757523148</c:v>
                </c:pt>
                <c:pt idx="225">
                  <c:v>42620.4757638889</c:v>
                </c:pt>
                <c:pt idx="226">
                  <c:v>42620.475775463</c:v>
                </c:pt>
                <c:pt idx="227">
                  <c:v>42620.475787037</c:v>
                </c:pt>
                <c:pt idx="228">
                  <c:v>42620.4768287037</c:v>
                </c:pt>
                <c:pt idx="229">
                  <c:v>42620.4768402778</c:v>
                </c:pt>
                <c:pt idx="230">
                  <c:v>42620.4768518519</c:v>
                </c:pt>
                <c:pt idx="231">
                  <c:v>42620.4768634259</c:v>
                </c:pt>
                <c:pt idx="232">
                  <c:v>42620.476875</c:v>
                </c:pt>
                <c:pt idx="233">
                  <c:v>42620.4768865741</c:v>
                </c:pt>
                <c:pt idx="234">
                  <c:v>42620.4768981481</c:v>
                </c:pt>
                <c:pt idx="235">
                  <c:v>42620.4769097222</c:v>
                </c:pt>
                <c:pt idx="236">
                  <c:v>42620.4769212963</c:v>
                </c:pt>
                <c:pt idx="237">
                  <c:v>42620.4769328704</c:v>
                </c:pt>
                <c:pt idx="238">
                  <c:v>42620.4769444444</c:v>
                </c:pt>
                <c:pt idx="239">
                  <c:v>42620.4769560185</c:v>
                </c:pt>
                <c:pt idx="240">
                  <c:v>42620.4769675926</c:v>
                </c:pt>
                <c:pt idx="241">
                  <c:v>42620.4769791667</c:v>
                </c:pt>
                <c:pt idx="242">
                  <c:v>42620.4769907407</c:v>
                </c:pt>
                <c:pt idx="243">
                  <c:v>42620.4770023148</c:v>
                </c:pt>
                <c:pt idx="244">
                  <c:v>42620.4770138889</c:v>
                </c:pt>
                <c:pt idx="245">
                  <c:v>42620.477025463</c:v>
                </c:pt>
                <c:pt idx="246">
                  <c:v>42620.477037037</c:v>
                </c:pt>
                <c:pt idx="247">
                  <c:v>42620.4780092593</c:v>
                </c:pt>
                <c:pt idx="248">
                  <c:v>42620.4780208333</c:v>
                </c:pt>
                <c:pt idx="249">
                  <c:v>42620.4780324074</c:v>
                </c:pt>
                <c:pt idx="250">
                  <c:v>42620.4780439815</c:v>
                </c:pt>
                <c:pt idx="251">
                  <c:v>42620.4780555556</c:v>
                </c:pt>
                <c:pt idx="252">
                  <c:v>42620.4780671296</c:v>
                </c:pt>
                <c:pt idx="253">
                  <c:v>42620.4780787037</c:v>
                </c:pt>
                <c:pt idx="254">
                  <c:v>42620.4780902778</c:v>
                </c:pt>
                <c:pt idx="255">
                  <c:v>42620.4781018519</c:v>
                </c:pt>
                <c:pt idx="256">
                  <c:v>42620.4781134259</c:v>
                </c:pt>
                <c:pt idx="257">
                  <c:v>42620.478125</c:v>
                </c:pt>
                <c:pt idx="258">
                  <c:v>42620.4781365741</c:v>
                </c:pt>
                <c:pt idx="259">
                  <c:v>42620.4781481481</c:v>
                </c:pt>
                <c:pt idx="260">
                  <c:v>42620.4781597222</c:v>
                </c:pt>
                <c:pt idx="261">
                  <c:v>42620.4781712963</c:v>
                </c:pt>
                <c:pt idx="262">
                  <c:v>42620.4781828704</c:v>
                </c:pt>
                <c:pt idx="263">
                  <c:v>42620.4781944444</c:v>
                </c:pt>
                <c:pt idx="264">
                  <c:v>42620.4782060185</c:v>
                </c:pt>
                <c:pt idx="265">
                  <c:v>42620.4782175926</c:v>
                </c:pt>
                <c:pt idx="266">
                  <c:v>42620.479224537</c:v>
                </c:pt>
                <c:pt idx="267">
                  <c:v>42620.4792361111</c:v>
                </c:pt>
                <c:pt idx="268">
                  <c:v>42620.4792476852</c:v>
                </c:pt>
                <c:pt idx="269">
                  <c:v>42620.4792592593</c:v>
                </c:pt>
                <c:pt idx="270">
                  <c:v>42620.4792708333</c:v>
                </c:pt>
                <c:pt idx="271">
                  <c:v>42620.4792824074</c:v>
                </c:pt>
                <c:pt idx="272">
                  <c:v>42620.4792939815</c:v>
                </c:pt>
                <c:pt idx="273">
                  <c:v>42620.4793055556</c:v>
                </c:pt>
                <c:pt idx="274">
                  <c:v>42620.4793171296</c:v>
                </c:pt>
                <c:pt idx="275">
                  <c:v>42620.4793287037</c:v>
                </c:pt>
                <c:pt idx="276">
                  <c:v>42620.4793402778</c:v>
                </c:pt>
                <c:pt idx="277">
                  <c:v>42620.4793518518</c:v>
                </c:pt>
                <c:pt idx="278">
                  <c:v>42620.4793634259</c:v>
                </c:pt>
                <c:pt idx="279">
                  <c:v>42620.479375</c:v>
                </c:pt>
                <c:pt idx="280">
                  <c:v>42620.4793865741</c:v>
                </c:pt>
                <c:pt idx="281">
                  <c:v>42620.4793981481</c:v>
                </c:pt>
                <c:pt idx="282">
                  <c:v>42620.4794097222</c:v>
                </c:pt>
                <c:pt idx="283">
                  <c:v>42620.4794212963</c:v>
                </c:pt>
                <c:pt idx="284">
                  <c:v>42620.4794328704</c:v>
                </c:pt>
                <c:pt idx="285">
                  <c:v>42620.4805324074</c:v>
                </c:pt>
                <c:pt idx="286">
                  <c:v>42620.4805439815</c:v>
                </c:pt>
                <c:pt idx="287">
                  <c:v>42620.4805555556</c:v>
                </c:pt>
                <c:pt idx="288">
                  <c:v>42620.4805671296</c:v>
                </c:pt>
                <c:pt idx="289">
                  <c:v>42620.4805787037</c:v>
                </c:pt>
                <c:pt idx="290">
                  <c:v>42620.4805902778</c:v>
                </c:pt>
                <c:pt idx="291">
                  <c:v>42620.4806018519</c:v>
                </c:pt>
                <c:pt idx="292">
                  <c:v>42620.4806134259</c:v>
                </c:pt>
                <c:pt idx="293">
                  <c:v>42620.480625</c:v>
                </c:pt>
                <c:pt idx="294">
                  <c:v>42620.4806365741</c:v>
                </c:pt>
                <c:pt idx="295">
                  <c:v>42620.4806481482</c:v>
                </c:pt>
                <c:pt idx="296">
                  <c:v>42620.4806597222</c:v>
                </c:pt>
                <c:pt idx="297">
                  <c:v>42620.4806712963</c:v>
                </c:pt>
                <c:pt idx="298">
                  <c:v>42620.4806828704</c:v>
                </c:pt>
                <c:pt idx="299">
                  <c:v>42620.4806944444</c:v>
                </c:pt>
                <c:pt idx="300">
                  <c:v>42620.4807060185</c:v>
                </c:pt>
                <c:pt idx="301">
                  <c:v>42620.4807175926</c:v>
                </c:pt>
                <c:pt idx="302">
                  <c:v>42620.4807291667</c:v>
                </c:pt>
                <c:pt idx="303">
                  <c:v>42620.4807407407</c:v>
                </c:pt>
                <c:pt idx="304">
                  <c:v>42620.4818518519</c:v>
                </c:pt>
                <c:pt idx="305">
                  <c:v>42620.4818634259</c:v>
                </c:pt>
                <c:pt idx="306">
                  <c:v>42620.481875</c:v>
                </c:pt>
                <c:pt idx="307">
                  <c:v>42620.4818865741</c:v>
                </c:pt>
                <c:pt idx="308">
                  <c:v>42620.4818981482</c:v>
                </c:pt>
                <c:pt idx="309">
                  <c:v>42620.4819097222</c:v>
                </c:pt>
                <c:pt idx="310">
                  <c:v>42620.4819212963</c:v>
                </c:pt>
                <c:pt idx="311">
                  <c:v>42620.4819328704</c:v>
                </c:pt>
                <c:pt idx="312">
                  <c:v>42620.4819444444</c:v>
                </c:pt>
                <c:pt idx="313">
                  <c:v>42620.4819560185</c:v>
                </c:pt>
                <c:pt idx="314">
                  <c:v>42620.4819675926</c:v>
                </c:pt>
                <c:pt idx="315">
                  <c:v>42620.4819791667</c:v>
                </c:pt>
                <c:pt idx="316">
                  <c:v>42620.4819907407</c:v>
                </c:pt>
                <c:pt idx="317">
                  <c:v>42620.4820023148</c:v>
                </c:pt>
                <c:pt idx="318">
                  <c:v>42620.4820138889</c:v>
                </c:pt>
                <c:pt idx="319">
                  <c:v>42620.482025463</c:v>
                </c:pt>
                <c:pt idx="320">
                  <c:v>42620.482037037</c:v>
                </c:pt>
                <c:pt idx="321">
                  <c:v>42620.4820486111</c:v>
                </c:pt>
                <c:pt idx="322">
                  <c:v>42620.4820601852</c:v>
                </c:pt>
                <c:pt idx="323">
                  <c:v>42620.4830902778</c:v>
                </c:pt>
                <c:pt idx="324">
                  <c:v>42620.4831018519</c:v>
                </c:pt>
                <c:pt idx="325">
                  <c:v>42620.4831134259</c:v>
                </c:pt>
                <c:pt idx="326">
                  <c:v>42620.483125</c:v>
                </c:pt>
                <c:pt idx="327">
                  <c:v>42620.4831365741</c:v>
                </c:pt>
                <c:pt idx="328">
                  <c:v>42620.4831481481</c:v>
                </c:pt>
                <c:pt idx="329">
                  <c:v>42620.4831597222</c:v>
                </c:pt>
                <c:pt idx="330">
                  <c:v>42620.4831712963</c:v>
                </c:pt>
                <c:pt idx="331">
                  <c:v>42620.4831828704</c:v>
                </c:pt>
                <c:pt idx="332">
                  <c:v>42620.4831944444</c:v>
                </c:pt>
                <c:pt idx="333">
                  <c:v>42620.4832060185</c:v>
                </c:pt>
                <c:pt idx="334">
                  <c:v>42620.4832175926</c:v>
                </c:pt>
                <c:pt idx="335">
                  <c:v>42620.4832291667</c:v>
                </c:pt>
                <c:pt idx="336">
                  <c:v>42620.4832407407</c:v>
                </c:pt>
                <c:pt idx="337">
                  <c:v>42620.4832523148</c:v>
                </c:pt>
                <c:pt idx="338">
                  <c:v>42620.4832638889</c:v>
                </c:pt>
                <c:pt idx="339">
                  <c:v>42620.483275463</c:v>
                </c:pt>
                <c:pt idx="340">
                  <c:v>42620.483287037</c:v>
                </c:pt>
                <c:pt idx="341">
                  <c:v>42620.4832986111</c:v>
                </c:pt>
                <c:pt idx="342">
                  <c:v>42620.4842939815</c:v>
                </c:pt>
                <c:pt idx="343">
                  <c:v>42620.4843055556</c:v>
                </c:pt>
                <c:pt idx="344">
                  <c:v>42620.4843171296</c:v>
                </c:pt>
                <c:pt idx="345">
                  <c:v>42620.4843287037</c:v>
                </c:pt>
                <c:pt idx="346">
                  <c:v>42620.4843402778</c:v>
                </c:pt>
                <c:pt idx="347">
                  <c:v>42620.4843518519</c:v>
                </c:pt>
                <c:pt idx="348">
                  <c:v>42620.4843634259</c:v>
                </c:pt>
                <c:pt idx="349">
                  <c:v>42620.484375</c:v>
                </c:pt>
                <c:pt idx="350">
                  <c:v>42620.4843865741</c:v>
                </c:pt>
                <c:pt idx="351">
                  <c:v>42620.4843981481</c:v>
                </c:pt>
                <c:pt idx="352">
                  <c:v>42620.4844097222</c:v>
                </c:pt>
                <c:pt idx="353">
                  <c:v>42620.4844212963</c:v>
                </c:pt>
                <c:pt idx="354">
                  <c:v>42620.4844328704</c:v>
                </c:pt>
                <c:pt idx="355">
                  <c:v>42620.4844444444</c:v>
                </c:pt>
                <c:pt idx="356">
                  <c:v>42620.4844560185</c:v>
                </c:pt>
                <c:pt idx="357">
                  <c:v>42620.4844675926</c:v>
                </c:pt>
                <c:pt idx="358">
                  <c:v>42620.4844791667</c:v>
                </c:pt>
                <c:pt idx="359">
                  <c:v>42620.4844907407</c:v>
                </c:pt>
                <c:pt idx="360">
                  <c:v>42620.4845023148</c:v>
                </c:pt>
                <c:pt idx="361">
                  <c:v>42620.485462963</c:v>
                </c:pt>
                <c:pt idx="362">
                  <c:v>42620.485474537</c:v>
                </c:pt>
                <c:pt idx="363">
                  <c:v>42620.4854861111</c:v>
                </c:pt>
                <c:pt idx="364">
                  <c:v>42620.4854976852</c:v>
                </c:pt>
                <c:pt idx="365">
                  <c:v>42620.4855092593</c:v>
                </c:pt>
                <c:pt idx="366">
                  <c:v>42620.4855208333</c:v>
                </c:pt>
                <c:pt idx="367">
                  <c:v>42620.4855324074</c:v>
                </c:pt>
                <c:pt idx="368">
                  <c:v>42620.4855439815</c:v>
                </c:pt>
                <c:pt idx="369">
                  <c:v>42620.4855555556</c:v>
                </c:pt>
                <c:pt idx="370">
                  <c:v>42620.4855671296</c:v>
                </c:pt>
                <c:pt idx="371">
                  <c:v>42620.4855787037</c:v>
                </c:pt>
                <c:pt idx="372">
                  <c:v>42620.4855902778</c:v>
                </c:pt>
                <c:pt idx="373">
                  <c:v>42620.4856018519</c:v>
                </c:pt>
                <c:pt idx="374">
                  <c:v>42620.4856134259</c:v>
                </c:pt>
                <c:pt idx="375">
                  <c:v>42620.485625</c:v>
                </c:pt>
                <c:pt idx="376">
                  <c:v>42620.4856365741</c:v>
                </c:pt>
                <c:pt idx="377">
                  <c:v>42620.4856481481</c:v>
                </c:pt>
                <c:pt idx="378">
                  <c:v>42620.4856597222</c:v>
                </c:pt>
                <c:pt idx="379">
                  <c:v>42620.4856712963</c:v>
                </c:pt>
              </c:numCache>
            </c:numRef>
          </c:cat>
          <c:val>
            <c:numRef>
              <c:f>Vmstat!$R$33:$R$412</c:f>
              <c:numCache>
                <c:formatCode>General</c:formatCode>
                <c:ptCount val="380"/>
                <c:pt idx="0">
                  <c:v>166531</c:v>
                </c:pt>
                <c:pt idx="1">
                  <c:v>171673</c:v>
                </c:pt>
                <c:pt idx="2">
                  <c:v>129280</c:v>
                </c:pt>
                <c:pt idx="3">
                  <c:v>134379</c:v>
                </c:pt>
                <c:pt idx="4">
                  <c:v>136135</c:v>
                </c:pt>
                <c:pt idx="5">
                  <c:v>115886</c:v>
                </c:pt>
                <c:pt idx="6">
                  <c:v>119930</c:v>
                </c:pt>
                <c:pt idx="7">
                  <c:v>125558</c:v>
                </c:pt>
                <c:pt idx="8">
                  <c:v>101540</c:v>
                </c:pt>
                <c:pt idx="9">
                  <c:v>105326</c:v>
                </c:pt>
                <c:pt idx="10">
                  <c:v>115200</c:v>
                </c:pt>
                <c:pt idx="11">
                  <c:v>123950</c:v>
                </c:pt>
                <c:pt idx="12">
                  <c:v>101900</c:v>
                </c:pt>
                <c:pt idx="13">
                  <c:v>73461</c:v>
                </c:pt>
                <c:pt idx="14">
                  <c:v>89646</c:v>
                </c:pt>
                <c:pt idx="15">
                  <c:v>119881</c:v>
                </c:pt>
                <c:pt idx="16">
                  <c:v>113799</c:v>
                </c:pt>
                <c:pt idx="17">
                  <c:v>109163</c:v>
                </c:pt>
                <c:pt idx="18">
                  <c:v>112447</c:v>
                </c:pt>
                <c:pt idx="19">
                  <c:v>85739</c:v>
                </c:pt>
                <c:pt idx="20">
                  <c:v>85153</c:v>
                </c:pt>
                <c:pt idx="21">
                  <c:v>83696</c:v>
                </c:pt>
                <c:pt idx="22">
                  <c:v>80138</c:v>
                </c:pt>
                <c:pt idx="23">
                  <c:v>88281</c:v>
                </c:pt>
                <c:pt idx="24">
                  <c:v>84179</c:v>
                </c:pt>
                <c:pt idx="25">
                  <c:v>98528</c:v>
                </c:pt>
                <c:pt idx="26">
                  <c:v>98657</c:v>
                </c:pt>
                <c:pt idx="27">
                  <c:v>84859</c:v>
                </c:pt>
                <c:pt idx="28">
                  <c:v>94677</c:v>
                </c:pt>
                <c:pt idx="29">
                  <c:v>103245</c:v>
                </c:pt>
                <c:pt idx="30">
                  <c:v>98036</c:v>
                </c:pt>
                <c:pt idx="31">
                  <c:v>95579</c:v>
                </c:pt>
                <c:pt idx="32">
                  <c:v>88724</c:v>
                </c:pt>
                <c:pt idx="33">
                  <c:v>80658</c:v>
                </c:pt>
                <c:pt idx="34">
                  <c:v>67956</c:v>
                </c:pt>
                <c:pt idx="35">
                  <c:v>94086</c:v>
                </c:pt>
                <c:pt idx="36">
                  <c:v>106248</c:v>
                </c:pt>
                <c:pt idx="37">
                  <c:v>93256</c:v>
                </c:pt>
                <c:pt idx="38">
                  <c:v>274102</c:v>
                </c:pt>
                <c:pt idx="39">
                  <c:v>265991</c:v>
                </c:pt>
                <c:pt idx="40">
                  <c:v>174455</c:v>
                </c:pt>
                <c:pt idx="41">
                  <c:v>114464</c:v>
                </c:pt>
                <c:pt idx="42">
                  <c:v>91692</c:v>
                </c:pt>
                <c:pt idx="43">
                  <c:v>86643</c:v>
                </c:pt>
                <c:pt idx="44">
                  <c:v>75194</c:v>
                </c:pt>
                <c:pt idx="45">
                  <c:v>76062</c:v>
                </c:pt>
                <c:pt idx="46">
                  <c:v>84459</c:v>
                </c:pt>
                <c:pt idx="47">
                  <c:v>93516</c:v>
                </c:pt>
                <c:pt idx="48">
                  <c:v>126932</c:v>
                </c:pt>
                <c:pt idx="49">
                  <c:v>64051</c:v>
                </c:pt>
                <c:pt idx="50">
                  <c:v>68680</c:v>
                </c:pt>
                <c:pt idx="51">
                  <c:v>82388</c:v>
                </c:pt>
                <c:pt idx="52">
                  <c:v>72858</c:v>
                </c:pt>
                <c:pt idx="53">
                  <c:v>63108</c:v>
                </c:pt>
                <c:pt idx="54">
                  <c:v>70348</c:v>
                </c:pt>
                <c:pt idx="55">
                  <c:v>78587</c:v>
                </c:pt>
                <c:pt idx="56">
                  <c:v>60218</c:v>
                </c:pt>
                <c:pt idx="57">
                  <c:v>87492</c:v>
                </c:pt>
                <c:pt idx="58">
                  <c:v>102484</c:v>
                </c:pt>
                <c:pt idx="59">
                  <c:v>106469</c:v>
                </c:pt>
                <c:pt idx="60">
                  <c:v>83380</c:v>
                </c:pt>
                <c:pt idx="61">
                  <c:v>70258</c:v>
                </c:pt>
                <c:pt idx="62">
                  <c:v>87712</c:v>
                </c:pt>
                <c:pt idx="63">
                  <c:v>97185</c:v>
                </c:pt>
                <c:pt idx="64">
                  <c:v>102044</c:v>
                </c:pt>
                <c:pt idx="65">
                  <c:v>86005</c:v>
                </c:pt>
                <c:pt idx="66">
                  <c:v>97557</c:v>
                </c:pt>
                <c:pt idx="67">
                  <c:v>81662</c:v>
                </c:pt>
                <c:pt idx="68">
                  <c:v>90849</c:v>
                </c:pt>
                <c:pt idx="69">
                  <c:v>86510</c:v>
                </c:pt>
                <c:pt idx="70">
                  <c:v>79816</c:v>
                </c:pt>
                <c:pt idx="71">
                  <c:v>76760</c:v>
                </c:pt>
                <c:pt idx="72">
                  <c:v>81321</c:v>
                </c:pt>
                <c:pt idx="73">
                  <c:v>107289</c:v>
                </c:pt>
                <c:pt idx="74">
                  <c:v>101177</c:v>
                </c:pt>
                <c:pt idx="75">
                  <c:v>91735</c:v>
                </c:pt>
                <c:pt idx="76">
                  <c:v>70255</c:v>
                </c:pt>
                <c:pt idx="77">
                  <c:v>84663</c:v>
                </c:pt>
                <c:pt idx="78">
                  <c:v>77227</c:v>
                </c:pt>
                <c:pt idx="79">
                  <c:v>80822</c:v>
                </c:pt>
                <c:pt idx="80">
                  <c:v>80146</c:v>
                </c:pt>
                <c:pt idx="81">
                  <c:v>84950</c:v>
                </c:pt>
                <c:pt idx="82">
                  <c:v>70457</c:v>
                </c:pt>
                <c:pt idx="83">
                  <c:v>67808</c:v>
                </c:pt>
                <c:pt idx="84">
                  <c:v>84617</c:v>
                </c:pt>
                <c:pt idx="85">
                  <c:v>75421</c:v>
                </c:pt>
                <c:pt idx="86">
                  <c:v>63545</c:v>
                </c:pt>
                <c:pt idx="87">
                  <c:v>79820</c:v>
                </c:pt>
                <c:pt idx="88">
                  <c:v>69252</c:v>
                </c:pt>
                <c:pt idx="89">
                  <c:v>108441</c:v>
                </c:pt>
                <c:pt idx="90">
                  <c:v>103066</c:v>
                </c:pt>
                <c:pt idx="91">
                  <c:v>109478</c:v>
                </c:pt>
                <c:pt idx="92">
                  <c:v>105175</c:v>
                </c:pt>
                <c:pt idx="93">
                  <c:v>99069</c:v>
                </c:pt>
                <c:pt idx="94">
                  <c:v>107058</c:v>
                </c:pt>
                <c:pt idx="95">
                  <c:v>97568</c:v>
                </c:pt>
                <c:pt idx="96">
                  <c:v>124214</c:v>
                </c:pt>
                <c:pt idx="97">
                  <c:v>133307</c:v>
                </c:pt>
                <c:pt idx="98">
                  <c:v>120639</c:v>
                </c:pt>
                <c:pt idx="99">
                  <c:v>116254</c:v>
                </c:pt>
                <c:pt idx="100">
                  <c:v>123712</c:v>
                </c:pt>
                <c:pt idx="101">
                  <c:v>116546</c:v>
                </c:pt>
                <c:pt idx="102">
                  <c:v>119085</c:v>
                </c:pt>
                <c:pt idx="103">
                  <c:v>106943</c:v>
                </c:pt>
                <c:pt idx="104">
                  <c:v>113290</c:v>
                </c:pt>
                <c:pt idx="105">
                  <c:v>112577</c:v>
                </c:pt>
                <c:pt idx="106">
                  <c:v>149997</c:v>
                </c:pt>
                <c:pt idx="107">
                  <c:v>98079</c:v>
                </c:pt>
                <c:pt idx="108">
                  <c:v>83468</c:v>
                </c:pt>
                <c:pt idx="109">
                  <c:v>70731</c:v>
                </c:pt>
                <c:pt idx="110">
                  <c:v>43978</c:v>
                </c:pt>
                <c:pt idx="111">
                  <c:v>63586</c:v>
                </c:pt>
                <c:pt idx="112">
                  <c:v>75654</c:v>
                </c:pt>
                <c:pt idx="113">
                  <c:v>69892</c:v>
                </c:pt>
                <c:pt idx="114">
                  <c:v>113885</c:v>
                </c:pt>
                <c:pt idx="115">
                  <c:v>105924</c:v>
                </c:pt>
                <c:pt idx="116">
                  <c:v>93017</c:v>
                </c:pt>
                <c:pt idx="117">
                  <c:v>96585</c:v>
                </c:pt>
                <c:pt idx="118">
                  <c:v>77158</c:v>
                </c:pt>
                <c:pt idx="119">
                  <c:v>83563</c:v>
                </c:pt>
                <c:pt idx="120">
                  <c:v>70152</c:v>
                </c:pt>
                <c:pt idx="121">
                  <c:v>82719</c:v>
                </c:pt>
                <c:pt idx="122">
                  <c:v>52192</c:v>
                </c:pt>
                <c:pt idx="123">
                  <c:v>53108</c:v>
                </c:pt>
                <c:pt idx="124">
                  <c:v>93526</c:v>
                </c:pt>
                <c:pt idx="125">
                  <c:v>122260</c:v>
                </c:pt>
                <c:pt idx="126">
                  <c:v>129554</c:v>
                </c:pt>
                <c:pt idx="127">
                  <c:v>120533</c:v>
                </c:pt>
                <c:pt idx="128">
                  <c:v>114730</c:v>
                </c:pt>
                <c:pt idx="129">
                  <c:v>174931</c:v>
                </c:pt>
                <c:pt idx="130">
                  <c:v>145684</c:v>
                </c:pt>
                <c:pt idx="131">
                  <c:v>138292</c:v>
                </c:pt>
                <c:pt idx="132">
                  <c:v>119054</c:v>
                </c:pt>
                <c:pt idx="133">
                  <c:v>116081</c:v>
                </c:pt>
                <c:pt idx="134">
                  <c:v>107433</c:v>
                </c:pt>
                <c:pt idx="135">
                  <c:v>94663</c:v>
                </c:pt>
                <c:pt idx="136">
                  <c:v>98730</c:v>
                </c:pt>
                <c:pt idx="137">
                  <c:v>106843</c:v>
                </c:pt>
                <c:pt idx="138">
                  <c:v>113615</c:v>
                </c:pt>
                <c:pt idx="139">
                  <c:v>104243</c:v>
                </c:pt>
                <c:pt idx="140">
                  <c:v>116725</c:v>
                </c:pt>
                <c:pt idx="141">
                  <c:v>124884</c:v>
                </c:pt>
                <c:pt idx="142">
                  <c:v>124531</c:v>
                </c:pt>
                <c:pt idx="143">
                  <c:v>121373</c:v>
                </c:pt>
                <c:pt idx="144">
                  <c:v>117585</c:v>
                </c:pt>
                <c:pt idx="145">
                  <c:v>104302</c:v>
                </c:pt>
                <c:pt idx="146">
                  <c:v>99693</c:v>
                </c:pt>
                <c:pt idx="147">
                  <c:v>103136</c:v>
                </c:pt>
                <c:pt idx="148">
                  <c:v>130785</c:v>
                </c:pt>
                <c:pt idx="149">
                  <c:v>108911</c:v>
                </c:pt>
                <c:pt idx="150">
                  <c:v>96159</c:v>
                </c:pt>
                <c:pt idx="151">
                  <c:v>85905</c:v>
                </c:pt>
                <c:pt idx="152">
                  <c:v>126767</c:v>
                </c:pt>
                <c:pt idx="153">
                  <c:v>112794</c:v>
                </c:pt>
                <c:pt idx="154">
                  <c:v>148993</c:v>
                </c:pt>
                <c:pt idx="155">
                  <c:v>145430</c:v>
                </c:pt>
                <c:pt idx="156">
                  <c:v>108421</c:v>
                </c:pt>
                <c:pt idx="157">
                  <c:v>110862</c:v>
                </c:pt>
                <c:pt idx="158">
                  <c:v>79152</c:v>
                </c:pt>
                <c:pt idx="159">
                  <c:v>82227</c:v>
                </c:pt>
                <c:pt idx="160">
                  <c:v>99789</c:v>
                </c:pt>
                <c:pt idx="161">
                  <c:v>82186</c:v>
                </c:pt>
                <c:pt idx="162">
                  <c:v>76584</c:v>
                </c:pt>
                <c:pt idx="163">
                  <c:v>88489</c:v>
                </c:pt>
                <c:pt idx="164">
                  <c:v>90553</c:v>
                </c:pt>
                <c:pt idx="165">
                  <c:v>68293</c:v>
                </c:pt>
                <c:pt idx="166">
                  <c:v>82510</c:v>
                </c:pt>
                <c:pt idx="167">
                  <c:v>71839</c:v>
                </c:pt>
                <c:pt idx="168">
                  <c:v>79549</c:v>
                </c:pt>
                <c:pt idx="169">
                  <c:v>90669</c:v>
                </c:pt>
                <c:pt idx="170">
                  <c:v>94586</c:v>
                </c:pt>
                <c:pt idx="171">
                  <c:v>82796</c:v>
                </c:pt>
                <c:pt idx="172">
                  <c:v>86246</c:v>
                </c:pt>
                <c:pt idx="173">
                  <c:v>47933</c:v>
                </c:pt>
                <c:pt idx="174">
                  <c:v>65439</c:v>
                </c:pt>
                <c:pt idx="175">
                  <c:v>61043</c:v>
                </c:pt>
                <c:pt idx="176">
                  <c:v>65503</c:v>
                </c:pt>
                <c:pt idx="177">
                  <c:v>61453</c:v>
                </c:pt>
                <c:pt idx="178">
                  <c:v>64010</c:v>
                </c:pt>
                <c:pt idx="179">
                  <c:v>69381</c:v>
                </c:pt>
                <c:pt idx="180">
                  <c:v>72911</c:v>
                </c:pt>
                <c:pt idx="181">
                  <c:v>83041</c:v>
                </c:pt>
                <c:pt idx="182">
                  <c:v>84685</c:v>
                </c:pt>
                <c:pt idx="183">
                  <c:v>83649</c:v>
                </c:pt>
                <c:pt idx="184">
                  <c:v>54249</c:v>
                </c:pt>
                <c:pt idx="185">
                  <c:v>51077</c:v>
                </c:pt>
                <c:pt idx="186">
                  <c:v>68864</c:v>
                </c:pt>
                <c:pt idx="187">
                  <c:v>85443</c:v>
                </c:pt>
                <c:pt idx="188">
                  <c:v>79972</c:v>
                </c:pt>
                <c:pt idx="189">
                  <c:v>88832</c:v>
                </c:pt>
                <c:pt idx="190">
                  <c:v>109548</c:v>
                </c:pt>
                <c:pt idx="191">
                  <c:v>101826</c:v>
                </c:pt>
                <c:pt idx="192">
                  <c:v>102363</c:v>
                </c:pt>
                <c:pt idx="193">
                  <c:v>102410</c:v>
                </c:pt>
                <c:pt idx="194">
                  <c:v>97199</c:v>
                </c:pt>
                <c:pt idx="195">
                  <c:v>108633</c:v>
                </c:pt>
                <c:pt idx="196">
                  <c:v>128506</c:v>
                </c:pt>
                <c:pt idx="197">
                  <c:v>110686</c:v>
                </c:pt>
                <c:pt idx="198">
                  <c:v>103886</c:v>
                </c:pt>
                <c:pt idx="199">
                  <c:v>95988</c:v>
                </c:pt>
                <c:pt idx="200">
                  <c:v>109014</c:v>
                </c:pt>
                <c:pt idx="201">
                  <c:v>112934</c:v>
                </c:pt>
                <c:pt idx="202">
                  <c:v>110390</c:v>
                </c:pt>
                <c:pt idx="203">
                  <c:v>81511</c:v>
                </c:pt>
                <c:pt idx="204">
                  <c:v>124529</c:v>
                </c:pt>
                <c:pt idx="205">
                  <c:v>93251</c:v>
                </c:pt>
                <c:pt idx="206">
                  <c:v>88013</c:v>
                </c:pt>
                <c:pt idx="207">
                  <c:v>66643</c:v>
                </c:pt>
                <c:pt idx="208">
                  <c:v>57466</c:v>
                </c:pt>
                <c:pt idx="209">
                  <c:v>103091</c:v>
                </c:pt>
                <c:pt idx="210">
                  <c:v>105575</c:v>
                </c:pt>
                <c:pt idx="211">
                  <c:v>90739</c:v>
                </c:pt>
                <c:pt idx="212">
                  <c:v>89172</c:v>
                </c:pt>
                <c:pt idx="213">
                  <c:v>69043</c:v>
                </c:pt>
                <c:pt idx="214">
                  <c:v>75224</c:v>
                </c:pt>
                <c:pt idx="215">
                  <c:v>74876</c:v>
                </c:pt>
                <c:pt idx="216">
                  <c:v>91257</c:v>
                </c:pt>
                <c:pt idx="217">
                  <c:v>81838</c:v>
                </c:pt>
                <c:pt idx="218">
                  <c:v>93220</c:v>
                </c:pt>
                <c:pt idx="219">
                  <c:v>77976</c:v>
                </c:pt>
                <c:pt idx="220">
                  <c:v>86640</c:v>
                </c:pt>
                <c:pt idx="221">
                  <c:v>118412</c:v>
                </c:pt>
                <c:pt idx="222">
                  <c:v>112178</c:v>
                </c:pt>
                <c:pt idx="223">
                  <c:v>68525</c:v>
                </c:pt>
                <c:pt idx="224">
                  <c:v>63964</c:v>
                </c:pt>
                <c:pt idx="225">
                  <c:v>62603</c:v>
                </c:pt>
                <c:pt idx="226">
                  <c:v>64769</c:v>
                </c:pt>
                <c:pt idx="227">
                  <c:v>67955</c:v>
                </c:pt>
                <c:pt idx="228">
                  <c:v>76581</c:v>
                </c:pt>
                <c:pt idx="229">
                  <c:v>76369</c:v>
                </c:pt>
                <c:pt idx="230">
                  <c:v>86254</c:v>
                </c:pt>
                <c:pt idx="231">
                  <c:v>92734</c:v>
                </c:pt>
                <c:pt idx="232">
                  <c:v>91606</c:v>
                </c:pt>
                <c:pt idx="233">
                  <c:v>79738</c:v>
                </c:pt>
                <c:pt idx="234">
                  <c:v>85915</c:v>
                </c:pt>
                <c:pt idx="235">
                  <c:v>79987</c:v>
                </c:pt>
                <c:pt idx="236">
                  <c:v>78747</c:v>
                </c:pt>
                <c:pt idx="237">
                  <c:v>64878</c:v>
                </c:pt>
                <c:pt idx="238">
                  <c:v>91588</c:v>
                </c:pt>
                <c:pt idx="239">
                  <c:v>107287</c:v>
                </c:pt>
                <c:pt idx="240">
                  <c:v>111501</c:v>
                </c:pt>
                <c:pt idx="241">
                  <c:v>126391</c:v>
                </c:pt>
                <c:pt idx="242">
                  <c:v>88335</c:v>
                </c:pt>
                <c:pt idx="243">
                  <c:v>87985</c:v>
                </c:pt>
                <c:pt idx="244">
                  <c:v>83468</c:v>
                </c:pt>
                <c:pt idx="245">
                  <c:v>93680</c:v>
                </c:pt>
                <c:pt idx="246">
                  <c:v>97965</c:v>
                </c:pt>
                <c:pt idx="247">
                  <c:v>87246</c:v>
                </c:pt>
                <c:pt idx="248">
                  <c:v>116684</c:v>
                </c:pt>
                <c:pt idx="249">
                  <c:v>89491</c:v>
                </c:pt>
                <c:pt idx="250">
                  <c:v>67334</c:v>
                </c:pt>
                <c:pt idx="251">
                  <c:v>57395</c:v>
                </c:pt>
                <c:pt idx="252">
                  <c:v>66354</c:v>
                </c:pt>
                <c:pt idx="253">
                  <c:v>75514</c:v>
                </c:pt>
                <c:pt idx="254">
                  <c:v>70357</c:v>
                </c:pt>
                <c:pt idx="255">
                  <c:v>63095</c:v>
                </c:pt>
                <c:pt idx="256">
                  <c:v>93789</c:v>
                </c:pt>
                <c:pt idx="257">
                  <c:v>98872</c:v>
                </c:pt>
                <c:pt idx="258">
                  <c:v>84139</c:v>
                </c:pt>
                <c:pt idx="259">
                  <c:v>79569</c:v>
                </c:pt>
                <c:pt idx="260">
                  <c:v>79205</c:v>
                </c:pt>
                <c:pt idx="261">
                  <c:v>104525</c:v>
                </c:pt>
                <c:pt idx="262">
                  <c:v>93702</c:v>
                </c:pt>
                <c:pt idx="263">
                  <c:v>81716</c:v>
                </c:pt>
                <c:pt idx="264">
                  <c:v>91713</c:v>
                </c:pt>
                <c:pt idx="265">
                  <c:v>87337</c:v>
                </c:pt>
                <c:pt idx="266">
                  <c:v>112374</c:v>
                </c:pt>
                <c:pt idx="267">
                  <c:v>113744</c:v>
                </c:pt>
                <c:pt idx="268">
                  <c:v>131270</c:v>
                </c:pt>
                <c:pt idx="269">
                  <c:v>143016</c:v>
                </c:pt>
                <c:pt idx="270">
                  <c:v>136462</c:v>
                </c:pt>
                <c:pt idx="271">
                  <c:v>124437</c:v>
                </c:pt>
                <c:pt idx="272">
                  <c:v>118142</c:v>
                </c:pt>
                <c:pt idx="273">
                  <c:v>121706</c:v>
                </c:pt>
                <c:pt idx="274">
                  <c:v>91599</c:v>
                </c:pt>
                <c:pt idx="275">
                  <c:v>63011</c:v>
                </c:pt>
                <c:pt idx="276">
                  <c:v>72312</c:v>
                </c:pt>
                <c:pt idx="277">
                  <c:v>106643</c:v>
                </c:pt>
                <c:pt idx="278">
                  <c:v>107473</c:v>
                </c:pt>
                <c:pt idx="279">
                  <c:v>100260</c:v>
                </c:pt>
                <c:pt idx="280">
                  <c:v>99893</c:v>
                </c:pt>
                <c:pt idx="281">
                  <c:v>124694</c:v>
                </c:pt>
                <c:pt idx="282">
                  <c:v>99011</c:v>
                </c:pt>
                <c:pt idx="283">
                  <c:v>106556</c:v>
                </c:pt>
                <c:pt idx="284">
                  <c:v>106482</c:v>
                </c:pt>
                <c:pt idx="285">
                  <c:v>96419</c:v>
                </c:pt>
                <c:pt idx="286">
                  <c:v>96295</c:v>
                </c:pt>
                <c:pt idx="287">
                  <c:v>103443</c:v>
                </c:pt>
                <c:pt idx="288">
                  <c:v>96025</c:v>
                </c:pt>
                <c:pt idx="289">
                  <c:v>79830</c:v>
                </c:pt>
                <c:pt idx="290">
                  <c:v>64172</c:v>
                </c:pt>
                <c:pt idx="291">
                  <c:v>77079</c:v>
                </c:pt>
                <c:pt idx="292">
                  <c:v>79658</c:v>
                </c:pt>
                <c:pt idx="293">
                  <c:v>80711</c:v>
                </c:pt>
                <c:pt idx="294">
                  <c:v>93148</c:v>
                </c:pt>
                <c:pt idx="295">
                  <c:v>81402</c:v>
                </c:pt>
                <c:pt idx="296">
                  <c:v>104380</c:v>
                </c:pt>
                <c:pt idx="297">
                  <c:v>98466</c:v>
                </c:pt>
                <c:pt idx="298">
                  <c:v>87894</c:v>
                </c:pt>
                <c:pt idx="299">
                  <c:v>85889</c:v>
                </c:pt>
                <c:pt idx="300">
                  <c:v>50203</c:v>
                </c:pt>
                <c:pt idx="301">
                  <c:v>50807</c:v>
                </c:pt>
                <c:pt idx="302">
                  <c:v>63626</c:v>
                </c:pt>
                <c:pt idx="303">
                  <c:v>70854</c:v>
                </c:pt>
                <c:pt idx="304">
                  <c:v>74688</c:v>
                </c:pt>
                <c:pt idx="305">
                  <c:v>83979</c:v>
                </c:pt>
                <c:pt idx="306">
                  <c:v>80199</c:v>
                </c:pt>
                <c:pt idx="307">
                  <c:v>67257</c:v>
                </c:pt>
                <c:pt idx="308">
                  <c:v>78299</c:v>
                </c:pt>
                <c:pt idx="309">
                  <c:v>103432</c:v>
                </c:pt>
                <c:pt idx="310">
                  <c:v>85728</c:v>
                </c:pt>
                <c:pt idx="311">
                  <c:v>86626</c:v>
                </c:pt>
                <c:pt idx="312">
                  <c:v>101088</c:v>
                </c:pt>
                <c:pt idx="313">
                  <c:v>137022</c:v>
                </c:pt>
                <c:pt idx="314">
                  <c:v>140964</c:v>
                </c:pt>
                <c:pt idx="315">
                  <c:v>122322</c:v>
                </c:pt>
                <c:pt idx="316">
                  <c:v>103698</c:v>
                </c:pt>
                <c:pt idx="317">
                  <c:v>81323</c:v>
                </c:pt>
                <c:pt idx="318">
                  <c:v>89755</c:v>
                </c:pt>
                <c:pt idx="319">
                  <c:v>88978</c:v>
                </c:pt>
                <c:pt idx="320">
                  <c:v>98519</c:v>
                </c:pt>
                <c:pt idx="321">
                  <c:v>98227</c:v>
                </c:pt>
                <c:pt idx="322">
                  <c:v>101463</c:v>
                </c:pt>
                <c:pt idx="323">
                  <c:v>69727</c:v>
                </c:pt>
                <c:pt idx="324">
                  <c:v>78659</c:v>
                </c:pt>
                <c:pt idx="325">
                  <c:v>83864</c:v>
                </c:pt>
                <c:pt idx="326">
                  <c:v>84573</c:v>
                </c:pt>
                <c:pt idx="327">
                  <c:v>43661</c:v>
                </c:pt>
                <c:pt idx="328">
                  <c:v>45291</c:v>
                </c:pt>
                <c:pt idx="329">
                  <c:v>88083</c:v>
                </c:pt>
                <c:pt idx="330">
                  <c:v>72450</c:v>
                </c:pt>
                <c:pt idx="331">
                  <c:v>72341</c:v>
                </c:pt>
                <c:pt idx="332">
                  <c:v>73042</c:v>
                </c:pt>
                <c:pt idx="333">
                  <c:v>86679</c:v>
                </c:pt>
                <c:pt idx="334">
                  <c:v>79812</c:v>
                </c:pt>
                <c:pt idx="335">
                  <c:v>59097</c:v>
                </c:pt>
                <c:pt idx="336">
                  <c:v>83547</c:v>
                </c:pt>
                <c:pt idx="337">
                  <c:v>78150</c:v>
                </c:pt>
                <c:pt idx="338">
                  <c:v>77294</c:v>
                </c:pt>
                <c:pt idx="339">
                  <c:v>75276</c:v>
                </c:pt>
                <c:pt idx="340">
                  <c:v>65275</c:v>
                </c:pt>
                <c:pt idx="341">
                  <c:v>82164</c:v>
                </c:pt>
                <c:pt idx="342">
                  <c:v>84990</c:v>
                </c:pt>
                <c:pt idx="343">
                  <c:v>56411</c:v>
                </c:pt>
                <c:pt idx="344">
                  <c:v>52058</c:v>
                </c:pt>
                <c:pt idx="345">
                  <c:v>43815</c:v>
                </c:pt>
                <c:pt idx="346">
                  <c:v>48151</c:v>
                </c:pt>
                <c:pt idx="347">
                  <c:v>62524</c:v>
                </c:pt>
                <c:pt idx="348">
                  <c:v>72580</c:v>
                </c:pt>
                <c:pt idx="349">
                  <c:v>78244</c:v>
                </c:pt>
                <c:pt idx="350">
                  <c:v>79762</c:v>
                </c:pt>
                <c:pt idx="351">
                  <c:v>72557</c:v>
                </c:pt>
                <c:pt idx="352">
                  <c:v>68229</c:v>
                </c:pt>
                <c:pt idx="353">
                  <c:v>83565</c:v>
                </c:pt>
                <c:pt idx="354">
                  <c:v>70796</c:v>
                </c:pt>
                <c:pt idx="355">
                  <c:v>77090</c:v>
                </c:pt>
                <c:pt idx="356">
                  <c:v>70859</c:v>
                </c:pt>
                <c:pt idx="357">
                  <c:v>76187</c:v>
                </c:pt>
                <c:pt idx="358">
                  <c:v>69802</c:v>
                </c:pt>
                <c:pt idx="359">
                  <c:v>58316</c:v>
                </c:pt>
                <c:pt idx="360">
                  <c:v>84947</c:v>
                </c:pt>
                <c:pt idx="361">
                  <c:v>86762</c:v>
                </c:pt>
                <c:pt idx="362">
                  <c:v>56509</c:v>
                </c:pt>
                <c:pt idx="363">
                  <c:v>63455</c:v>
                </c:pt>
                <c:pt idx="364">
                  <c:v>83454</c:v>
                </c:pt>
                <c:pt idx="365">
                  <c:v>93030</c:v>
                </c:pt>
                <c:pt idx="366">
                  <c:v>90431</c:v>
                </c:pt>
                <c:pt idx="367">
                  <c:v>87398</c:v>
                </c:pt>
                <c:pt idx="368">
                  <c:v>92429</c:v>
                </c:pt>
                <c:pt idx="369">
                  <c:v>84276</c:v>
                </c:pt>
                <c:pt idx="370">
                  <c:v>49429</c:v>
                </c:pt>
                <c:pt idx="371">
                  <c:v>84590</c:v>
                </c:pt>
                <c:pt idx="372">
                  <c:v>83070</c:v>
                </c:pt>
                <c:pt idx="373">
                  <c:v>66911</c:v>
                </c:pt>
                <c:pt idx="374">
                  <c:v>67918</c:v>
                </c:pt>
                <c:pt idx="375">
                  <c:v>67087</c:v>
                </c:pt>
                <c:pt idx="376">
                  <c:v>75272</c:v>
                </c:pt>
                <c:pt idx="377">
                  <c:v>65752</c:v>
                </c:pt>
                <c:pt idx="378">
                  <c:v>69802</c:v>
                </c:pt>
                <c:pt idx="379">
                  <c:v>93713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Date/Time</a:t>
                </a:r>
              </a:p>
            </c:rich>
          </c:tx>
          <c:layout/>
        </c:title>
        <c:numFmt formatCode="ddd m/d/yy hh:mm:ss" sourceLinked="0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faults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guds.847c8e32.tegu-2016.09.07.11.03.56 Memory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swap</c:v>
          </c:tx>
          <c:spPr>
            <a:ln w="28575"/>
          </c:spPr>
          <c:marker>
            <c:symbol val="none"/>
          </c:marker>
          <c:cat>
            <c:numRef>
              <c:f>Vmstat!$C$33:$C$412</c:f>
              <c:numCache>
                <c:formatCode>General</c:formatCode>
                <c:ptCount val="380"/>
                <c:pt idx="0">
                  <c:v>42620.4615856481</c:v>
                </c:pt>
                <c:pt idx="1">
                  <c:v>42620.4615972222</c:v>
                </c:pt>
                <c:pt idx="2">
                  <c:v>42620.4616087963</c:v>
                </c:pt>
                <c:pt idx="3">
                  <c:v>42620.4616203704</c:v>
                </c:pt>
                <c:pt idx="4">
                  <c:v>42620.4616319444</c:v>
                </c:pt>
                <c:pt idx="5">
                  <c:v>42620.4616435185</c:v>
                </c:pt>
                <c:pt idx="6">
                  <c:v>42620.4616550926</c:v>
                </c:pt>
                <c:pt idx="7">
                  <c:v>42620.4616666667</c:v>
                </c:pt>
                <c:pt idx="8">
                  <c:v>42620.4616782407</c:v>
                </c:pt>
                <c:pt idx="9">
                  <c:v>42620.4616898148</c:v>
                </c:pt>
                <c:pt idx="10">
                  <c:v>42620.4617013889</c:v>
                </c:pt>
                <c:pt idx="11">
                  <c:v>42620.461712963</c:v>
                </c:pt>
                <c:pt idx="12">
                  <c:v>42620.461724537</c:v>
                </c:pt>
                <c:pt idx="13">
                  <c:v>42620.4617361111</c:v>
                </c:pt>
                <c:pt idx="14">
                  <c:v>42620.4617476852</c:v>
                </c:pt>
                <c:pt idx="15">
                  <c:v>42620.4617592593</c:v>
                </c:pt>
                <c:pt idx="16">
                  <c:v>42620.4617708333</c:v>
                </c:pt>
                <c:pt idx="17">
                  <c:v>42620.4617824074</c:v>
                </c:pt>
                <c:pt idx="18">
                  <c:v>42620.4617939815</c:v>
                </c:pt>
                <c:pt idx="19">
                  <c:v>42620.4628472222</c:v>
                </c:pt>
                <c:pt idx="20">
                  <c:v>42620.4628587963</c:v>
                </c:pt>
                <c:pt idx="21">
                  <c:v>42620.4628703704</c:v>
                </c:pt>
                <c:pt idx="22">
                  <c:v>42620.4628819444</c:v>
                </c:pt>
                <c:pt idx="23">
                  <c:v>42620.4628935185</c:v>
                </c:pt>
                <c:pt idx="24">
                  <c:v>42620.4629050926</c:v>
                </c:pt>
                <c:pt idx="25">
                  <c:v>42620.4629166667</c:v>
                </c:pt>
                <c:pt idx="26">
                  <c:v>42620.4629282407</c:v>
                </c:pt>
                <c:pt idx="27">
                  <c:v>42620.4629398148</c:v>
                </c:pt>
                <c:pt idx="28">
                  <c:v>42620.4629513889</c:v>
                </c:pt>
                <c:pt idx="29">
                  <c:v>42620.462962963</c:v>
                </c:pt>
                <c:pt idx="30">
                  <c:v>42620.462974537</c:v>
                </c:pt>
                <c:pt idx="31">
                  <c:v>42620.4629861111</c:v>
                </c:pt>
                <c:pt idx="32">
                  <c:v>42620.4629976852</c:v>
                </c:pt>
                <c:pt idx="33">
                  <c:v>42620.4630092593</c:v>
                </c:pt>
                <c:pt idx="34">
                  <c:v>42620.4630208333</c:v>
                </c:pt>
                <c:pt idx="35">
                  <c:v>42620.4630324074</c:v>
                </c:pt>
                <c:pt idx="36">
                  <c:v>42620.4630439815</c:v>
                </c:pt>
                <c:pt idx="37">
                  <c:v>42620.4630555556</c:v>
                </c:pt>
                <c:pt idx="38">
                  <c:v>42620.4640509259</c:v>
                </c:pt>
                <c:pt idx="39">
                  <c:v>42620.4640625</c:v>
                </c:pt>
                <c:pt idx="40">
                  <c:v>42620.4640740741</c:v>
                </c:pt>
                <c:pt idx="41">
                  <c:v>42620.4640856481</c:v>
                </c:pt>
                <c:pt idx="42">
                  <c:v>42620.4640972222</c:v>
                </c:pt>
                <c:pt idx="43">
                  <c:v>42620.4641087963</c:v>
                </c:pt>
                <c:pt idx="44">
                  <c:v>42620.4641203704</c:v>
                </c:pt>
                <c:pt idx="45">
                  <c:v>42620.4641319444</c:v>
                </c:pt>
                <c:pt idx="46">
                  <c:v>42620.4641435185</c:v>
                </c:pt>
                <c:pt idx="47">
                  <c:v>42620.4641550926</c:v>
                </c:pt>
                <c:pt idx="48">
                  <c:v>42620.4641666667</c:v>
                </c:pt>
                <c:pt idx="49">
                  <c:v>42620.4641782407</c:v>
                </c:pt>
                <c:pt idx="50">
                  <c:v>42620.4641898148</c:v>
                </c:pt>
                <c:pt idx="51">
                  <c:v>42620.4642013889</c:v>
                </c:pt>
                <c:pt idx="52">
                  <c:v>42620.464212963</c:v>
                </c:pt>
                <c:pt idx="53">
                  <c:v>42620.464224537</c:v>
                </c:pt>
                <c:pt idx="54">
                  <c:v>42620.4642361111</c:v>
                </c:pt>
                <c:pt idx="55">
                  <c:v>42620.4642476852</c:v>
                </c:pt>
                <c:pt idx="56">
                  <c:v>42620.4642592593</c:v>
                </c:pt>
                <c:pt idx="57">
                  <c:v>42620.4653356482</c:v>
                </c:pt>
                <c:pt idx="58">
                  <c:v>42620.4653472222</c:v>
                </c:pt>
                <c:pt idx="59">
                  <c:v>42620.4653587963</c:v>
                </c:pt>
                <c:pt idx="60">
                  <c:v>42620.4653703704</c:v>
                </c:pt>
                <c:pt idx="61">
                  <c:v>42620.4653819444</c:v>
                </c:pt>
                <c:pt idx="62">
                  <c:v>42620.4653935185</c:v>
                </c:pt>
                <c:pt idx="63">
                  <c:v>42620.4654050926</c:v>
                </c:pt>
                <c:pt idx="64">
                  <c:v>42620.4654166667</c:v>
                </c:pt>
                <c:pt idx="65">
                  <c:v>42620.4654282407</c:v>
                </c:pt>
                <c:pt idx="66">
                  <c:v>42620.4654398148</c:v>
                </c:pt>
                <c:pt idx="67">
                  <c:v>42620.4654513889</c:v>
                </c:pt>
                <c:pt idx="68">
                  <c:v>42620.465462963</c:v>
                </c:pt>
                <c:pt idx="69">
                  <c:v>42620.465474537</c:v>
                </c:pt>
                <c:pt idx="70">
                  <c:v>42620.4654861111</c:v>
                </c:pt>
                <c:pt idx="71">
                  <c:v>42620.4654976852</c:v>
                </c:pt>
                <c:pt idx="72">
                  <c:v>42620.4655092593</c:v>
                </c:pt>
                <c:pt idx="73">
                  <c:v>42620.4655208333</c:v>
                </c:pt>
                <c:pt idx="74">
                  <c:v>42620.4655324074</c:v>
                </c:pt>
                <c:pt idx="75">
                  <c:v>42620.4655439815</c:v>
                </c:pt>
                <c:pt idx="76">
                  <c:v>42620.4664814815</c:v>
                </c:pt>
                <c:pt idx="77">
                  <c:v>42620.4664930556</c:v>
                </c:pt>
                <c:pt idx="78">
                  <c:v>42620.4665046296</c:v>
                </c:pt>
                <c:pt idx="79">
                  <c:v>42620.4665162037</c:v>
                </c:pt>
                <c:pt idx="80">
                  <c:v>42620.4665277778</c:v>
                </c:pt>
                <c:pt idx="81">
                  <c:v>42620.4665393519</c:v>
                </c:pt>
                <c:pt idx="82">
                  <c:v>42620.4665509259</c:v>
                </c:pt>
                <c:pt idx="83">
                  <c:v>42620.4665625</c:v>
                </c:pt>
                <c:pt idx="84">
                  <c:v>42620.4665740741</c:v>
                </c:pt>
                <c:pt idx="85">
                  <c:v>42620.4665856482</c:v>
                </c:pt>
                <c:pt idx="86">
                  <c:v>42620.4665972222</c:v>
                </c:pt>
                <c:pt idx="87">
                  <c:v>42620.4666087963</c:v>
                </c:pt>
                <c:pt idx="88">
                  <c:v>42620.4666203704</c:v>
                </c:pt>
                <c:pt idx="89">
                  <c:v>42620.4666319444</c:v>
                </c:pt>
                <c:pt idx="90">
                  <c:v>42620.4666435185</c:v>
                </c:pt>
                <c:pt idx="91">
                  <c:v>42620.4666550926</c:v>
                </c:pt>
                <c:pt idx="92">
                  <c:v>42620.4666666667</c:v>
                </c:pt>
                <c:pt idx="93">
                  <c:v>42620.4666782407</c:v>
                </c:pt>
                <c:pt idx="94">
                  <c:v>42620.4666898148</c:v>
                </c:pt>
                <c:pt idx="95">
                  <c:v>42620.4678472222</c:v>
                </c:pt>
                <c:pt idx="96">
                  <c:v>42620.4678587963</c:v>
                </c:pt>
                <c:pt idx="97">
                  <c:v>42620.4678703704</c:v>
                </c:pt>
                <c:pt idx="98">
                  <c:v>42620.4678819444</c:v>
                </c:pt>
                <c:pt idx="99">
                  <c:v>42620.4678935185</c:v>
                </c:pt>
                <c:pt idx="100">
                  <c:v>42620.4679050926</c:v>
                </c:pt>
                <c:pt idx="101">
                  <c:v>42620.4679166667</c:v>
                </c:pt>
                <c:pt idx="102">
                  <c:v>42620.4679282407</c:v>
                </c:pt>
                <c:pt idx="103">
                  <c:v>42620.4679398148</c:v>
                </c:pt>
                <c:pt idx="104">
                  <c:v>42620.4679513889</c:v>
                </c:pt>
                <c:pt idx="105">
                  <c:v>42620.467962963</c:v>
                </c:pt>
                <c:pt idx="106">
                  <c:v>42620.467974537</c:v>
                </c:pt>
                <c:pt idx="107">
                  <c:v>42620.4679861111</c:v>
                </c:pt>
                <c:pt idx="108">
                  <c:v>42620.4679976852</c:v>
                </c:pt>
                <c:pt idx="109">
                  <c:v>42620.4680092593</c:v>
                </c:pt>
                <c:pt idx="110">
                  <c:v>42620.4680208333</c:v>
                </c:pt>
                <c:pt idx="111">
                  <c:v>42620.4680324074</c:v>
                </c:pt>
                <c:pt idx="112">
                  <c:v>42620.4680439815</c:v>
                </c:pt>
                <c:pt idx="113">
                  <c:v>42620.4680555556</c:v>
                </c:pt>
                <c:pt idx="114">
                  <c:v>42620.4692939815</c:v>
                </c:pt>
                <c:pt idx="115">
                  <c:v>42620.4693055556</c:v>
                </c:pt>
                <c:pt idx="116">
                  <c:v>42620.4693171296</c:v>
                </c:pt>
                <c:pt idx="117">
                  <c:v>42620.4693287037</c:v>
                </c:pt>
                <c:pt idx="118">
                  <c:v>42620.4693402778</c:v>
                </c:pt>
                <c:pt idx="119">
                  <c:v>42620.4693518519</c:v>
                </c:pt>
                <c:pt idx="120">
                  <c:v>42620.4693634259</c:v>
                </c:pt>
                <c:pt idx="121">
                  <c:v>42620.469375</c:v>
                </c:pt>
                <c:pt idx="122">
                  <c:v>42620.4693865741</c:v>
                </c:pt>
                <c:pt idx="123">
                  <c:v>42620.4693981481</c:v>
                </c:pt>
                <c:pt idx="124">
                  <c:v>42620.4694097222</c:v>
                </c:pt>
                <c:pt idx="125">
                  <c:v>42620.4694212963</c:v>
                </c:pt>
                <c:pt idx="126">
                  <c:v>42620.4694328704</c:v>
                </c:pt>
                <c:pt idx="127">
                  <c:v>42620.4694444444</c:v>
                </c:pt>
                <c:pt idx="128">
                  <c:v>42620.4694560185</c:v>
                </c:pt>
                <c:pt idx="129">
                  <c:v>42620.4694675926</c:v>
                </c:pt>
                <c:pt idx="130">
                  <c:v>42620.4694791667</c:v>
                </c:pt>
                <c:pt idx="131">
                  <c:v>42620.4694907407</c:v>
                </c:pt>
                <c:pt idx="132">
                  <c:v>42620.4695023148</c:v>
                </c:pt>
                <c:pt idx="133">
                  <c:v>42620.470625</c:v>
                </c:pt>
                <c:pt idx="134">
                  <c:v>42620.4706365741</c:v>
                </c:pt>
                <c:pt idx="135">
                  <c:v>42620.4706481481</c:v>
                </c:pt>
                <c:pt idx="136">
                  <c:v>42620.4706597222</c:v>
                </c:pt>
                <c:pt idx="137">
                  <c:v>42620.4706712963</c:v>
                </c:pt>
                <c:pt idx="138">
                  <c:v>42620.4706828704</c:v>
                </c:pt>
                <c:pt idx="139">
                  <c:v>42620.4706944444</c:v>
                </c:pt>
                <c:pt idx="140">
                  <c:v>42620.4707060185</c:v>
                </c:pt>
                <c:pt idx="141">
                  <c:v>42620.4707175926</c:v>
                </c:pt>
                <c:pt idx="142">
                  <c:v>42620.4707291667</c:v>
                </c:pt>
                <c:pt idx="143">
                  <c:v>42620.4707407407</c:v>
                </c:pt>
                <c:pt idx="144">
                  <c:v>42620.4707523148</c:v>
                </c:pt>
                <c:pt idx="145">
                  <c:v>42620.4707638889</c:v>
                </c:pt>
                <c:pt idx="146">
                  <c:v>42620.470775463</c:v>
                </c:pt>
                <c:pt idx="147">
                  <c:v>42620.470787037</c:v>
                </c:pt>
                <c:pt idx="148">
                  <c:v>42620.4707986111</c:v>
                </c:pt>
                <c:pt idx="149">
                  <c:v>42620.4708101852</c:v>
                </c:pt>
                <c:pt idx="150">
                  <c:v>42620.4708217593</c:v>
                </c:pt>
                <c:pt idx="151">
                  <c:v>42620.4708333333</c:v>
                </c:pt>
                <c:pt idx="152">
                  <c:v>42620.4718055556</c:v>
                </c:pt>
                <c:pt idx="153">
                  <c:v>42620.4718171296</c:v>
                </c:pt>
                <c:pt idx="154">
                  <c:v>42620.4718287037</c:v>
                </c:pt>
                <c:pt idx="155">
                  <c:v>42620.4718402778</c:v>
                </c:pt>
                <c:pt idx="156">
                  <c:v>42620.4718518518</c:v>
                </c:pt>
                <c:pt idx="157">
                  <c:v>42620.4718634259</c:v>
                </c:pt>
                <c:pt idx="158">
                  <c:v>42620.471875</c:v>
                </c:pt>
                <c:pt idx="159">
                  <c:v>42620.4718865741</c:v>
                </c:pt>
                <c:pt idx="160">
                  <c:v>42620.4718981481</c:v>
                </c:pt>
                <c:pt idx="161">
                  <c:v>42620.4719097222</c:v>
                </c:pt>
                <c:pt idx="162">
                  <c:v>42620.4719212963</c:v>
                </c:pt>
                <c:pt idx="163">
                  <c:v>42620.4719328704</c:v>
                </c:pt>
                <c:pt idx="164">
                  <c:v>42620.4719444444</c:v>
                </c:pt>
                <c:pt idx="165">
                  <c:v>42620.4719560185</c:v>
                </c:pt>
                <c:pt idx="166">
                  <c:v>42620.4719675926</c:v>
                </c:pt>
                <c:pt idx="167">
                  <c:v>42620.4719791667</c:v>
                </c:pt>
                <c:pt idx="168">
                  <c:v>42620.4719907407</c:v>
                </c:pt>
                <c:pt idx="169">
                  <c:v>42620.4720023148</c:v>
                </c:pt>
                <c:pt idx="170">
                  <c:v>42620.4720138889</c:v>
                </c:pt>
                <c:pt idx="171">
                  <c:v>42620.4730555556</c:v>
                </c:pt>
                <c:pt idx="172">
                  <c:v>42620.4730671296</c:v>
                </c:pt>
                <c:pt idx="173">
                  <c:v>42620.4730787037</c:v>
                </c:pt>
                <c:pt idx="174">
                  <c:v>42620.4730902778</c:v>
                </c:pt>
                <c:pt idx="175">
                  <c:v>42620.4731018519</c:v>
                </c:pt>
                <c:pt idx="176">
                  <c:v>42620.4731134259</c:v>
                </c:pt>
                <c:pt idx="177">
                  <c:v>42620.473125</c:v>
                </c:pt>
                <c:pt idx="178">
                  <c:v>42620.4731365741</c:v>
                </c:pt>
                <c:pt idx="179">
                  <c:v>42620.4731481482</c:v>
                </c:pt>
                <c:pt idx="180">
                  <c:v>42620.4731597222</c:v>
                </c:pt>
                <c:pt idx="181">
                  <c:v>42620.4731712963</c:v>
                </c:pt>
                <c:pt idx="182">
                  <c:v>42620.4731828704</c:v>
                </c:pt>
                <c:pt idx="183">
                  <c:v>42620.4731944444</c:v>
                </c:pt>
                <c:pt idx="184">
                  <c:v>42620.4732060185</c:v>
                </c:pt>
                <c:pt idx="185">
                  <c:v>42620.4732175926</c:v>
                </c:pt>
                <c:pt idx="186">
                  <c:v>42620.4732291667</c:v>
                </c:pt>
                <c:pt idx="187">
                  <c:v>42620.4732407407</c:v>
                </c:pt>
                <c:pt idx="188">
                  <c:v>42620.4732523148</c:v>
                </c:pt>
                <c:pt idx="189">
                  <c:v>42620.4732638889</c:v>
                </c:pt>
                <c:pt idx="190">
                  <c:v>42620.4742939815</c:v>
                </c:pt>
                <c:pt idx="191">
                  <c:v>42620.4743055556</c:v>
                </c:pt>
                <c:pt idx="192">
                  <c:v>42620.4743171296</c:v>
                </c:pt>
                <c:pt idx="193">
                  <c:v>42620.4743287037</c:v>
                </c:pt>
                <c:pt idx="194">
                  <c:v>42620.4743402778</c:v>
                </c:pt>
                <c:pt idx="195">
                  <c:v>42620.4743518519</c:v>
                </c:pt>
                <c:pt idx="196">
                  <c:v>42620.4743634259</c:v>
                </c:pt>
                <c:pt idx="197">
                  <c:v>42620.474375</c:v>
                </c:pt>
                <c:pt idx="198">
                  <c:v>42620.4743865741</c:v>
                </c:pt>
                <c:pt idx="199">
                  <c:v>42620.4743981482</c:v>
                </c:pt>
                <c:pt idx="200">
                  <c:v>42620.4744097222</c:v>
                </c:pt>
                <c:pt idx="201">
                  <c:v>42620.4744212963</c:v>
                </c:pt>
                <c:pt idx="202">
                  <c:v>42620.4744328704</c:v>
                </c:pt>
                <c:pt idx="203">
                  <c:v>42620.4744444444</c:v>
                </c:pt>
                <c:pt idx="204">
                  <c:v>42620.4744560185</c:v>
                </c:pt>
                <c:pt idx="205">
                  <c:v>42620.4744675926</c:v>
                </c:pt>
                <c:pt idx="206">
                  <c:v>42620.4744791667</c:v>
                </c:pt>
                <c:pt idx="207">
                  <c:v>42620.4744907407</c:v>
                </c:pt>
                <c:pt idx="208">
                  <c:v>42620.4745023148</c:v>
                </c:pt>
                <c:pt idx="209">
                  <c:v>42620.4755787037</c:v>
                </c:pt>
                <c:pt idx="210">
                  <c:v>42620.4755902778</c:v>
                </c:pt>
                <c:pt idx="211">
                  <c:v>42620.4756018519</c:v>
                </c:pt>
                <c:pt idx="212">
                  <c:v>42620.4756134259</c:v>
                </c:pt>
                <c:pt idx="213">
                  <c:v>42620.475625</c:v>
                </c:pt>
                <c:pt idx="214">
                  <c:v>42620.4756365741</c:v>
                </c:pt>
                <c:pt idx="215">
                  <c:v>42620.4756481481</c:v>
                </c:pt>
                <c:pt idx="216">
                  <c:v>42620.4756597222</c:v>
                </c:pt>
                <c:pt idx="217">
                  <c:v>42620.4756712963</c:v>
                </c:pt>
                <c:pt idx="218">
                  <c:v>42620.4756828704</c:v>
                </c:pt>
                <c:pt idx="219">
                  <c:v>42620.4756944444</c:v>
                </c:pt>
                <c:pt idx="220">
                  <c:v>42620.4757060185</c:v>
                </c:pt>
                <c:pt idx="221">
                  <c:v>42620.4757175926</c:v>
                </c:pt>
                <c:pt idx="222">
                  <c:v>42620.4757291667</c:v>
                </c:pt>
                <c:pt idx="223">
                  <c:v>42620.4757407407</c:v>
                </c:pt>
                <c:pt idx="224">
                  <c:v>42620.4757523148</c:v>
                </c:pt>
                <c:pt idx="225">
                  <c:v>42620.4757638889</c:v>
                </c:pt>
                <c:pt idx="226">
                  <c:v>42620.475775463</c:v>
                </c:pt>
                <c:pt idx="227">
                  <c:v>42620.475787037</c:v>
                </c:pt>
                <c:pt idx="228">
                  <c:v>42620.4768287037</c:v>
                </c:pt>
                <c:pt idx="229">
                  <c:v>42620.4768402778</c:v>
                </c:pt>
                <c:pt idx="230">
                  <c:v>42620.4768518519</c:v>
                </c:pt>
                <c:pt idx="231">
                  <c:v>42620.4768634259</c:v>
                </c:pt>
                <c:pt idx="232">
                  <c:v>42620.476875</c:v>
                </c:pt>
                <c:pt idx="233">
                  <c:v>42620.4768865741</c:v>
                </c:pt>
                <c:pt idx="234">
                  <c:v>42620.4768981481</c:v>
                </c:pt>
                <c:pt idx="235">
                  <c:v>42620.4769097222</c:v>
                </c:pt>
                <c:pt idx="236">
                  <c:v>42620.4769212963</c:v>
                </c:pt>
                <c:pt idx="237">
                  <c:v>42620.4769328704</c:v>
                </c:pt>
                <c:pt idx="238">
                  <c:v>42620.4769444444</c:v>
                </c:pt>
                <c:pt idx="239">
                  <c:v>42620.4769560185</c:v>
                </c:pt>
                <c:pt idx="240">
                  <c:v>42620.4769675926</c:v>
                </c:pt>
                <c:pt idx="241">
                  <c:v>42620.4769791667</c:v>
                </c:pt>
                <c:pt idx="242">
                  <c:v>42620.4769907407</c:v>
                </c:pt>
                <c:pt idx="243">
                  <c:v>42620.4770023148</c:v>
                </c:pt>
                <c:pt idx="244">
                  <c:v>42620.4770138889</c:v>
                </c:pt>
                <c:pt idx="245">
                  <c:v>42620.477025463</c:v>
                </c:pt>
                <c:pt idx="246">
                  <c:v>42620.477037037</c:v>
                </c:pt>
                <c:pt idx="247">
                  <c:v>42620.4780092593</c:v>
                </c:pt>
                <c:pt idx="248">
                  <c:v>42620.4780208333</c:v>
                </c:pt>
                <c:pt idx="249">
                  <c:v>42620.4780324074</c:v>
                </c:pt>
                <c:pt idx="250">
                  <c:v>42620.4780439815</c:v>
                </c:pt>
                <c:pt idx="251">
                  <c:v>42620.4780555556</c:v>
                </c:pt>
                <c:pt idx="252">
                  <c:v>42620.4780671296</c:v>
                </c:pt>
                <c:pt idx="253">
                  <c:v>42620.4780787037</c:v>
                </c:pt>
                <c:pt idx="254">
                  <c:v>42620.4780902778</c:v>
                </c:pt>
                <c:pt idx="255">
                  <c:v>42620.4781018519</c:v>
                </c:pt>
                <c:pt idx="256">
                  <c:v>42620.4781134259</c:v>
                </c:pt>
                <c:pt idx="257">
                  <c:v>42620.478125</c:v>
                </c:pt>
                <c:pt idx="258">
                  <c:v>42620.4781365741</c:v>
                </c:pt>
                <c:pt idx="259">
                  <c:v>42620.4781481481</c:v>
                </c:pt>
                <c:pt idx="260">
                  <c:v>42620.4781597222</c:v>
                </c:pt>
                <c:pt idx="261">
                  <c:v>42620.4781712963</c:v>
                </c:pt>
                <c:pt idx="262">
                  <c:v>42620.4781828704</c:v>
                </c:pt>
                <c:pt idx="263">
                  <c:v>42620.4781944444</c:v>
                </c:pt>
                <c:pt idx="264">
                  <c:v>42620.4782060185</c:v>
                </c:pt>
                <c:pt idx="265">
                  <c:v>42620.4782175926</c:v>
                </c:pt>
                <c:pt idx="266">
                  <c:v>42620.479224537</c:v>
                </c:pt>
                <c:pt idx="267">
                  <c:v>42620.4792361111</c:v>
                </c:pt>
                <c:pt idx="268">
                  <c:v>42620.4792476852</c:v>
                </c:pt>
                <c:pt idx="269">
                  <c:v>42620.4792592593</c:v>
                </c:pt>
                <c:pt idx="270">
                  <c:v>42620.4792708333</c:v>
                </c:pt>
                <c:pt idx="271">
                  <c:v>42620.4792824074</c:v>
                </c:pt>
                <c:pt idx="272">
                  <c:v>42620.4792939815</c:v>
                </c:pt>
                <c:pt idx="273">
                  <c:v>42620.4793055556</c:v>
                </c:pt>
                <c:pt idx="274">
                  <c:v>42620.4793171296</c:v>
                </c:pt>
                <c:pt idx="275">
                  <c:v>42620.4793287037</c:v>
                </c:pt>
                <c:pt idx="276">
                  <c:v>42620.4793402778</c:v>
                </c:pt>
                <c:pt idx="277">
                  <c:v>42620.4793518518</c:v>
                </c:pt>
                <c:pt idx="278">
                  <c:v>42620.4793634259</c:v>
                </c:pt>
                <c:pt idx="279">
                  <c:v>42620.479375</c:v>
                </c:pt>
                <c:pt idx="280">
                  <c:v>42620.4793865741</c:v>
                </c:pt>
                <c:pt idx="281">
                  <c:v>42620.4793981481</c:v>
                </c:pt>
                <c:pt idx="282">
                  <c:v>42620.4794097222</c:v>
                </c:pt>
                <c:pt idx="283">
                  <c:v>42620.4794212963</c:v>
                </c:pt>
                <c:pt idx="284">
                  <c:v>42620.4794328704</c:v>
                </c:pt>
                <c:pt idx="285">
                  <c:v>42620.4805324074</c:v>
                </c:pt>
                <c:pt idx="286">
                  <c:v>42620.4805439815</c:v>
                </c:pt>
                <c:pt idx="287">
                  <c:v>42620.4805555556</c:v>
                </c:pt>
                <c:pt idx="288">
                  <c:v>42620.4805671296</c:v>
                </c:pt>
                <c:pt idx="289">
                  <c:v>42620.4805787037</c:v>
                </c:pt>
                <c:pt idx="290">
                  <c:v>42620.4805902778</c:v>
                </c:pt>
                <c:pt idx="291">
                  <c:v>42620.4806018519</c:v>
                </c:pt>
                <c:pt idx="292">
                  <c:v>42620.4806134259</c:v>
                </c:pt>
                <c:pt idx="293">
                  <c:v>42620.480625</c:v>
                </c:pt>
                <c:pt idx="294">
                  <c:v>42620.4806365741</c:v>
                </c:pt>
                <c:pt idx="295">
                  <c:v>42620.4806481482</c:v>
                </c:pt>
                <c:pt idx="296">
                  <c:v>42620.4806597222</c:v>
                </c:pt>
                <c:pt idx="297">
                  <c:v>42620.4806712963</c:v>
                </c:pt>
                <c:pt idx="298">
                  <c:v>42620.4806828704</c:v>
                </c:pt>
                <c:pt idx="299">
                  <c:v>42620.4806944444</c:v>
                </c:pt>
                <c:pt idx="300">
                  <c:v>42620.4807060185</c:v>
                </c:pt>
                <c:pt idx="301">
                  <c:v>42620.4807175926</c:v>
                </c:pt>
                <c:pt idx="302">
                  <c:v>42620.4807291667</c:v>
                </c:pt>
                <c:pt idx="303">
                  <c:v>42620.4807407407</c:v>
                </c:pt>
                <c:pt idx="304">
                  <c:v>42620.4818518519</c:v>
                </c:pt>
                <c:pt idx="305">
                  <c:v>42620.4818634259</c:v>
                </c:pt>
                <c:pt idx="306">
                  <c:v>42620.481875</c:v>
                </c:pt>
                <c:pt idx="307">
                  <c:v>42620.4818865741</c:v>
                </c:pt>
                <c:pt idx="308">
                  <c:v>42620.4818981482</c:v>
                </c:pt>
                <c:pt idx="309">
                  <c:v>42620.4819097222</c:v>
                </c:pt>
                <c:pt idx="310">
                  <c:v>42620.4819212963</c:v>
                </c:pt>
                <c:pt idx="311">
                  <c:v>42620.4819328704</c:v>
                </c:pt>
                <c:pt idx="312">
                  <c:v>42620.4819444444</c:v>
                </c:pt>
                <c:pt idx="313">
                  <c:v>42620.4819560185</c:v>
                </c:pt>
                <c:pt idx="314">
                  <c:v>42620.4819675926</c:v>
                </c:pt>
                <c:pt idx="315">
                  <c:v>42620.4819791667</c:v>
                </c:pt>
                <c:pt idx="316">
                  <c:v>42620.4819907407</c:v>
                </c:pt>
                <c:pt idx="317">
                  <c:v>42620.4820023148</c:v>
                </c:pt>
                <c:pt idx="318">
                  <c:v>42620.4820138889</c:v>
                </c:pt>
                <c:pt idx="319">
                  <c:v>42620.482025463</c:v>
                </c:pt>
                <c:pt idx="320">
                  <c:v>42620.482037037</c:v>
                </c:pt>
                <c:pt idx="321">
                  <c:v>42620.4820486111</c:v>
                </c:pt>
                <c:pt idx="322">
                  <c:v>42620.4820601852</c:v>
                </c:pt>
                <c:pt idx="323">
                  <c:v>42620.4830902778</c:v>
                </c:pt>
                <c:pt idx="324">
                  <c:v>42620.4831018519</c:v>
                </c:pt>
                <c:pt idx="325">
                  <c:v>42620.4831134259</c:v>
                </c:pt>
                <c:pt idx="326">
                  <c:v>42620.483125</c:v>
                </c:pt>
                <c:pt idx="327">
                  <c:v>42620.4831365741</c:v>
                </c:pt>
                <c:pt idx="328">
                  <c:v>42620.4831481481</c:v>
                </c:pt>
                <c:pt idx="329">
                  <c:v>42620.4831597222</c:v>
                </c:pt>
                <c:pt idx="330">
                  <c:v>42620.4831712963</c:v>
                </c:pt>
                <c:pt idx="331">
                  <c:v>42620.4831828704</c:v>
                </c:pt>
                <c:pt idx="332">
                  <c:v>42620.4831944444</c:v>
                </c:pt>
                <c:pt idx="333">
                  <c:v>42620.4832060185</c:v>
                </c:pt>
                <c:pt idx="334">
                  <c:v>42620.4832175926</c:v>
                </c:pt>
                <c:pt idx="335">
                  <c:v>42620.4832291667</c:v>
                </c:pt>
                <c:pt idx="336">
                  <c:v>42620.4832407407</c:v>
                </c:pt>
                <c:pt idx="337">
                  <c:v>42620.4832523148</c:v>
                </c:pt>
                <c:pt idx="338">
                  <c:v>42620.4832638889</c:v>
                </c:pt>
                <c:pt idx="339">
                  <c:v>42620.483275463</c:v>
                </c:pt>
                <c:pt idx="340">
                  <c:v>42620.483287037</c:v>
                </c:pt>
                <c:pt idx="341">
                  <c:v>42620.4832986111</c:v>
                </c:pt>
                <c:pt idx="342">
                  <c:v>42620.4842939815</c:v>
                </c:pt>
                <c:pt idx="343">
                  <c:v>42620.4843055556</c:v>
                </c:pt>
                <c:pt idx="344">
                  <c:v>42620.4843171296</c:v>
                </c:pt>
                <c:pt idx="345">
                  <c:v>42620.4843287037</c:v>
                </c:pt>
                <c:pt idx="346">
                  <c:v>42620.4843402778</c:v>
                </c:pt>
                <c:pt idx="347">
                  <c:v>42620.4843518519</c:v>
                </c:pt>
                <c:pt idx="348">
                  <c:v>42620.4843634259</c:v>
                </c:pt>
                <c:pt idx="349">
                  <c:v>42620.484375</c:v>
                </c:pt>
                <c:pt idx="350">
                  <c:v>42620.4843865741</c:v>
                </c:pt>
                <c:pt idx="351">
                  <c:v>42620.4843981481</c:v>
                </c:pt>
                <c:pt idx="352">
                  <c:v>42620.4844097222</c:v>
                </c:pt>
                <c:pt idx="353">
                  <c:v>42620.4844212963</c:v>
                </c:pt>
                <c:pt idx="354">
                  <c:v>42620.4844328704</c:v>
                </c:pt>
                <c:pt idx="355">
                  <c:v>42620.4844444444</c:v>
                </c:pt>
                <c:pt idx="356">
                  <c:v>42620.4844560185</c:v>
                </c:pt>
                <c:pt idx="357">
                  <c:v>42620.4844675926</c:v>
                </c:pt>
                <c:pt idx="358">
                  <c:v>42620.4844791667</c:v>
                </c:pt>
                <c:pt idx="359">
                  <c:v>42620.4844907407</c:v>
                </c:pt>
                <c:pt idx="360">
                  <c:v>42620.4845023148</c:v>
                </c:pt>
                <c:pt idx="361">
                  <c:v>42620.485462963</c:v>
                </c:pt>
                <c:pt idx="362">
                  <c:v>42620.485474537</c:v>
                </c:pt>
                <c:pt idx="363">
                  <c:v>42620.4854861111</c:v>
                </c:pt>
                <c:pt idx="364">
                  <c:v>42620.4854976852</c:v>
                </c:pt>
                <c:pt idx="365">
                  <c:v>42620.4855092593</c:v>
                </c:pt>
                <c:pt idx="366">
                  <c:v>42620.4855208333</c:v>
                </c:pt>
                <c:pt idx="367">
                  <c:v>42620.4855324074</c:v>
                </c:pt>
                <c:pt idx="368">
                  <c:v>42620.4855439815</c:v>
                </c:pt>
                <c:pt idx="369">
                  <c:v>42620.4855555556</c:v>
                </c:pt>
                <c:pt idx="370">
                  <c:v>42620.4855671296</c:v>
                </c:pt>
                <c:pt idx="371">
                  <c:v>42620.4855787037</c:v>
                </c:pt>
                <c:pt idx="372">
                  <c:v>42620.4855902778</c:v>
                </c:pt>
                <c:pt idx="373">
                  <c:v>42620.4856018519</c:v>
                </c:pt>
                <c:pt idx="374">
                  <c:v>42620.4856134259</c:v>
                </c:pt>
                <c:pt idx="375">
                  <c:v>42620.485625</c:v>
                </c:pt>
                <c:pt idx="376">
                  <c:v>42620.4856365741</c:v>
                </c:pt>
                <c:pt idx="377">
                  <c:v>42620.4856481481</c:v>
                </c:pt>
                <c:pt idx="378">
                  <c:v>42620.4856597222</c:v>
                </c:pt>
                <c:pt idx="379">
                  <c:v>42620.4856712963</c:v>
                </c:pt>
              </c:numCache>
            </c:numRef>
          </c:cat>
          <c:val>
            <c:numRef>
              <c:f>Vmstat!$G$33:$G$412</c:f>
              <c:numCache>
                <c:formatCode>General</c:formatCode>
                <c:ptCount val="380"/>
                <c:pt idx="0">
                  <c:v>765549512</c:v>
                </c:pt>
                <c:pt idx="1">
                  <c:v>765304592</c:v>
                </c:pt>
                <c:pt idx="2">
                  <c:v>765408000</c:v>
                </c:pt>
                <c:pt idx="3">
                  <c:v>765393248</c:v>
                </c:pt>
                <c:pt idx="4">
                  <c:v>765288072</c:v>
                </c:pt>
                <c:pt idx="5">
                  <c:v>765208600</c:v>
                </c:pt>
                <c:pt idx="6">
                  <c:v>765125560</c:v>
                </c:pt>
                <c:pt idx="7">
                  <c:v>765129488</c:v>
                </c:pt>
                <c:pt idx="8">
                  <c:v>765136944</c:v>
                </c:pt>
                <c:pt idx="9">
                  <c:v>765205128</c:v>
                </c:pt>
                <c:pt idx="10">
                  <c:v>765120632</c:v>
                </c:pt>
                <c:pt idx="11">
                  <c:v>765129360</c:v>
                </c:pt>
                <c:pt idx="12">
                  <c:v>765226120</c:v>
                </c:pt>
                <c:pt idx="13">
                  <c:v>765270320</c:v>
                </c:pt>
                <c:pt idx="14">
                  <c:v>765239616</c:v>
                </c:pt>
                <c:pt idx="15">
                  <c:v>765166024</c:v>
                </c:pt>
                <c:pt idx="16">
                  <c:v>765211344</c:v>
                </c:pt>
                <c:pt idx="17">
                  <c:v>765191984</c:v>
                </c:pt>
                <c:pt idx="18">
                  <c:v>765234072</c:v>
                </c:pt>
                <c:pt idx="19">
                  <c:v>763813616</c:v>
                </c:pt>
                <c:pt idx="20">
                  <c:v>764289288</c:v>
                </c:pt>
                <c:pt idx="21">
                  <c:v>764178144</c:v>
                </c:pt>
                <c:pt idx="22">
                  <c:v>764038704</c:v>
                </c:pt>
                <c:pt idx="23">
                  <c:v>763901304</c:v>
                </c:pt>
                <c:pt idx="24">
                  <c:v>763893736</c:v>
                </c:pt>
                <c:pt idx="25">
                  <c:v>762440384</c:v>
                </c:pt>
                <c:pt idx="26">
                  <c:v>763963480</c:v>
                </c:pt>
                <c:pt idx="27">
                  <c:v>763927656</c:v>
                </c:pt>
                <c:pt idx="28">
                  <c:v>763903184</c:v>
                </c:pt>
                <c:pt idx="29">
                  <c:v>763789000</c:v>
                </c:pt>
                <c:pt idx="30">
                  <c:v>763889336</c:v>
                </c:pt>
                <c:pt idx="31">
                  <c:v>763933144</c:v>
                </c:pt>
                <c:pt idx="32">
                  <c:v>763810360</c:v>
                </c:pt>
                <c:pt idx="33">
                  <c:v>764071080</c:v>
                </c:pt>
                <c:pt idx="34">
                  <c:v>764322912</c:v>
                </c:pt>
                <c:pt idx="35">
                  <c:v>764144304</c:v>
                </c:pt>
                <c:pt idx="36">
                  <c:v>764114320</c:v>
                </c:pt>
                <c:pt idx="37">
                  <c:v>765755536</c:v>
                </c:pt>
                <c:pt idx="38">
                  <c:v>763902656</c:v>
                </c:pt>
                <c:pt idx="39">
                  <c:v>763983208</c:v>
                </c:pt>
                <c:pt idx="40">
                  <c:v>763933928</c:v>
                </c:pt>
                <c:pt idx="41">
                  <c:v>763913040</c:v>
                </c:pt>
                <c:pt idx="42">
                  <c:v>763892592</c:v>
                </c:pt>
                <c:pt idx="43">
                  <c:v>763803472</c:v>
                </c:pt>
                <c:pt idx="44">
                  <c:v>763716000</c:v>
                </c:pt>
                <c:pt idx="45">
                  <c:v>763612216</c:v>
                </c:pt>
                <c:pt idx="46">
                  <c:v>763652032</c:v>
                </c:pt>
                <c:pt idx="47">
                  <c:v>763683776</c:v>
                </c:pt>
                <c:pt idx="48">
                  <c:v>763641480</c:v>
                </c:pt>
                <c:pt idx="49">
                  <c:v>763767256</c:v>
                </c:pt>
                <c:pt idx="50">
                  <c:v>763668104</c:v>
                </c:pt>
                <c:pt idx="51">
                  <c:v>763578616</c:v>
                </c:pt>
                <c:pt idx="52">
                  <c:v>763701112</c:v>
                </c:pt>
                <c:pt idx="53">
                  <c:v>763769584</c:v>
                </c:pt>
                <c:pt idx="54">
                  <c:v>763744488</c:v>
                </c:pt>
                <c:pt idx="55">
                  <c:v>764015424</c:v>
                </c:pt>
                <c:pt idx="56">
                  <c:v>763982816</c:v>
                </c:pt>
                <c:pt idx="57">
                  <c:v>763462952</c:v>
                </c:pt>
                <c:pt idx="58">
                  <c:v>763382832</c:v>
                </c:pt>
                <c:pt idx="59">
                  <c:v>763227720</c:v>
                </c:pt>
                <c:pt idx="60">
                  <c:v>763051976</c:v>
                </c:pt>
                <c:pt idx="61">
                  <c:v>762968496</c:v>
                </c:pt>
                <c:pt idx="62">
                  <c:v>763926496</c:v>
                </c:pt>
                <c:pt idx="63">
                  <c:v>763857064</c:v>
                </c:pt>
                <c:pt idx="64">
                  <c:v>764014632</c:v>
                </c:pt>
                <c:pt idx="65">
                  <c:v>763925208</c:v>
                </c:pt>
                <c:pt idx="66">
                  <c:v>763771472</c:v>
                </c:pt>
                <c:pt idx="67">
                  <c:v>763840360</c:v>
                </c:pt>
                <c:pt idx="68">
                  <c:v>763917520</c:v>
                </c:pt>
                <c:pt idx="69">
                  <c:v>763915048</c:v>
                </c:pt>
                <c:pt idx="70">
                  <c:v>763845544</c:v>
                </c:pt>
                <c:pt idx="71">
                  <c:v>763733944</c:v>
                </c:pt>
                <c:pt idx="72">
                  <c:v>763501448</c:v>
                </c:pt>
                <c:pt idx="73">
                  <c:v>763380888</c:v>
                </c:pt>
                <c:pt idx="74">
                  <c:v>763351640</c:v>
                </c:pt>
                <c:pt idx="75">
                  <c:v>763519672</c:v>
                </c:pt>
                <c:pt idx="76">
                  <c:v>763779216</c:v>
                </c:pt>
                <c:pt idx="77">
                  <c:v>763938880</c:v>
                </c:pt>
                <c:pt idx="78">
                  <c:v>763846824</c:v>
                </c:pt>
                <c:pt idx="79">
                  <c:v>763767216</c:v>
                </c:pt>
                <c:pt idx="80">
                  <c:v>763713192</c:v>
                </c:pt>
                <c:pt idx="81">
                  <c:v>763470480</c:v>
                </c:pt>
                <c:pt idx="82">
                  <c:v>763540856</c:v>
                </c:pt>
                <c:pt idx="83">
                  <c:v>763482280</c:v>
                </c:pt>
                <c:pt idx="84">
                  <c:v>763600928</c:v>
                </c:pt>
                <c:pt idx="85">
                  <c:v>763543832</c:v>
                </c:pt>
                <c:pt idx="86">
                  <c:v>763485080</c:v>
                </c:pt>
                <c:pt idx="87">
                  <c:v>763412720</c:v>
                </c:pt>
                <c:pt idx="88">
                  <c:v>763302992</c:v>
                </c:pt>
                <c:pt idx="89">
                  <c:v>763369304</c:v>
                </c:pt>
                <c:pt idx="90">
                  <c:v>763123096</c:v>
                </c:pt>
                <c:pt idx="91">
                  <c:v>763266104</c:v>
                </c:pt>
                <c:pt idx="92">
                  <c:v>763144672</c:v>
                </c:pt>
                <c:pt idx="93">
                  <c:v>763218824</c:v>
                </c:pt>
                <c:pt idx="94">
                  <c:v>763192400</c:v>
                </c:pt>
                <c:pt idx="95">
                  <c:v>763345496</c:v>
                </c:pt>
                <c:pt idx="96">
                  <c:v>763391544</c:v>
                </c:pt>
                <c:pt idx="97">
                  <c:v>763371288</c:v>
                </c:pt>
                <c:pt idx="98">
                  <c:v>763290888</c:v>
                </c:pt>
                <c:pt idx="99">
                  <c:v>763296808</c:v>
                </c:pt>
                <c:pt idx="100">
                  <c:v>763251632</c:v>
                </c:pt>
                <c:pt idx="101">
                  <c:v>763177560</c:v>
                </c:pt>
                <c:pt idx="102">
                  <c:v>763108064</c:v>
                </c:pt>
                <c:pt idx="103">
                  <c:v>763223016</c:v>
                </c:pt>
                <c:pt idx="104">
                  <c:v>763183328</c:v>
                </c:pt>
                <c:pt idx="105">
                  <c:v>763149920</c:v>
                </c:pt>
                <c:pt idx="106">
                  <c:v>763185176</c:v>
                </c:pt>
                <c:pt idx="107">
                  <c:v>763289016</c:v>
                </c:pt>
                <c:pt idx="108">
                  <c:v>763417136</c:v>
                </c:pt>
                <c:pt idx="109">
                  <c:v>763406464</c:v>
                </c:pt>
                <c:pt idx="110">
                  <c:v>763357808</c:v>
                </c:pt>
                <c:pt idx="111">
                  <c:v>763256592</c:v>
                </c:pt>
                <c:pt idx="112">
                  <c:v>763405200</c:v>
                </c:pt>
                <c:pt idx="113">
                  <c:v>763389368</c:v>
                </c:pt>
                <c:pt idx="114">
                  <c:v>762355184</c:v>
                </c:pt>
                <c:pt idx="115">
                  <c:v>763002936</c:v>
                </c:pt>
                <c:pt idx="116">
                  <c:v>762488184</c:v>
                </c:pt>
                <c:pt idx="117">
                  <c:v>762505944</c:v>
                </c:pt>
                <c:pt idx="118">
                  <c:v>762926416</c:v>
                </c:pt>
                <c:pt idx="119">
                  <c:v>762781792</c:v>
                </c:pt>
                <c:pt idx="120">
                  <c:v>762802488</c:v>
                </c:pt>
                <c:pt idx="121">
                  <c:v>763792576</c:v>
                </c:pt>
                <c:pt idx="122">
                  <c:v>762735952</c:v>
                </c:pt>
                <c:pt idx="123">
                  <c:v>762638720</c:v>
                </c:pt>
                <c:pt idx="124">
                  <c:v>762654600</c:v>
                </c:pt>
                <c:pt idx="125">
                  <c:v>762518776</c:v>
                </c:pt>
                <c:pt idx="126">
                  <c:v>763678712</c:v>
                </c:pt>
                <c:pt idx="127">
                  <c:v>762592944</c:v>
                </c:pt>
                <c:pt idx="128">
                  <c:v>762548624</c:v>
                </c:pt>
                <c:pt idx="129">
                  <c:v>762994248</c:v>
                </c:pt>
                <c:pt idx="130">
                  <c:v>763079608</c:v>
                </c:pt>
                <c:pt idx="131">
                  <c:v>762923480</c:v>
                </c:pt>
                <c:pt idx="132">
                  <c:v>764039552</c:v>
                </c:pt>
                <c:pt idx="133">
                  <c:v>762944664</c:v>
                </c:pt>
                <c:pt idx="134">
                  <c:v>762938072</c:v>
                </c:pt>
                <c:pt idx="135">
                  <c:v>762930064</c:v>
                </c:pt>
                <c:pt idx="136">
                  <c:v>762924512</c:v>
                </c:pt>
                <c:pt idx="137">
                  <c:v>762862528</c:v>
                </c:pt>
                <c:pt idx="138">
                  <c:v>762810592</c:v>
                </c:pt>
                <c:pt idx="139">
                  <c:v>763790048</c:v>
                </c:pt>
                <c:pt idx="140">
                  <c:v>762540112</c:v>
                </c:pt>
                <c:pt idx="141">
                  <c:v>762574936</c:v>
                </c:pt>
                <c:pt idx="142">
                  <c:v>762656528</c:v>
                </c:pt>
                <c:pt idx="143">
                  <c:v>762493768</c:v>
                </c:pt>
                <c:pt idx="144">
                  <c:v>762413016</c:v>
                </c:pt>
                <c:pt idx="145">
                  <c:v>762442576</c:v>
                </c:pt>
                <c:pt idx="146">
                  <c:v>763422944</c:v>
                </c:pt>
                <c:pt idx="147">
                  <c:v>762363416</c:v>
                </c:pt>
                <c:pt idx="148">
                  <c:v>762385672</c:v>
                </c:pt>
                <c:pt idx="149">
                  <c:v>762331168</c:v>
                </c:pt>
                <c:pt idx="150">
                  <c:v>762386328</c:v>
                </c:pt>
                <c:pt idx="151">
                  <c:v>762264136</c:v>
                </c:pt>
                <c:pt idx="152">
                  <c:v>761908624</c:v>
                </c:pt>
                <c:pt idx="153">
                  <c:v>761942120</c:v>
                </c:pt>
                <c:pt idx="154">
                  <c:v>761925584</c:v>
                </c:pt>
                <c:pt idx="155">
                  <c:v>761749984</c:v>
                </c:pt>
                <c:pt idx="156">
                  <c:v>761877888</c:v>
                </c:pt>
                <c:pt idx="157">
                  <c:v>761905928</c:v>
                </c:pt>
                <c:pt idx="158">
                  <c:v>761882296</c:v>
                </c:pt>
                <c:pt idx="159">
                  <c:v>761860968</c:v>
                </c:pt>
                <c:pt idx="160">
                  <c:v>761774136</c:v>
                </c:pt>
                <c:pt idx="161">
                  <c:v>761732424</c:v>
                </c:pt>
                <c:pt idx="162">
                  <c:v>761719144</c:v>
                </c:pt>
                <c:pt idx="163">
                  <c:v>761727272</c:v>
                </c:pt>
                <c:pt idx="164">
                  <c:v>761786808</c:v>
                </c:pt>
                <c:pt idx="165">
                  <c:v>761795208</c:v>
                </c:pt>
                <c:pt idx="166">
                  <c:v>761795632</c:v>
                </c:pt>
                <c:pt idx="167">
                  <c:v>761851496</c:v>
                </c:pt>
                <c:pt idx="168">
                  <c:v>761854672</c:v>
                </c:pt>
                <c:pt idx="169">
                  <c:v>761799992</c:v>
                </c:pt>
                <c:pt idx="170">
                  <c:v>762888360</c:v>
                </c:pt>
                <c:pt idx="171">
                  <c:v>764172624</c:v>
                </c:pt>
                <c:pt idx="172">
                  <c:v>764115632</c:v>
                </c:pt>
                <c:pt idx="173">
                  <c:v>764041192</c:v>
                </c:pt>
                <c:pt idx="174">
                  <c:v>764093672</c:v>
                </c:pt>
                <c:pt idx="175">
                  <c:v>765052296</c:v>
                </c:pt>
                <c:pt idx="176">
                  <c:v>763952440</c:v>
                </c:pt>
                <c:pt idx="177">
                  <c:v>763902648</c:v>
                </c:pt>
                <c:pt idx="178">
                  <c:v>763917528</c:v>
                </c:pt>
                <c:pt idx="179">
                  <c:v>763794128</c:v>
                </c:pt>
                <c:pt idx="180">
                  <c:v>764065584</c:v>
                </c:pt>
                <c:pt idx="181">
                  <c:v>764040256</c:v>
                </c:pt>
                <c:pt idx="182">
                  <c:v>763957200</c:v>
                </c:pt>
                <c:pt idx="183">
                  <c:v>764804456</c:v>
                </c:pt>
                <c:pt idx="184">
                  <c:v>763926768</c:v>
                </c:pt>
                <c:pt idx="185">
                  <c:v>764081392</c:v>
                </c:pt>
                <c:pt idx="186">
                  <c:v>763943160</c:v>
                </c:pt>
                <c:pt idx="187">
                  <c:v>763991888</c:v>
                </c:pt>
                <c:pt idx="188">
                  <c:v>764059000</c:v>
                </c:pt>
                <c:pt idx="189">
                  <c:v>764432080</c:v>
                </c:pt>
                <c:pt idx="190">
                  <c:v>764211776</c:v>
                </c:pt>
                <c:pt idx="191">
                  <c:v>765212576</c:v>
                </c:pt>
                <c:pt idx="192">
                  <c:v>764142352</c:v>
                </c:pt>
                <c:pt idx="193">
                  <c:v>764076760</c:v>
                </c:pt>
                <c:pt idx="194">
                  <c:v>764046480</c:v>
                </c:pt>
                <c:pt idx="195">
                  <c:v>763895104</c:v>
                </c:pt>
                <c:pt idx="196">
                  <c:v>763904456</c:v>
                </c:pt>
                <c:pt idx="197">
                  <c:v>763832608</c:v>
                </c:pt>
                <c:pt idx="198">
                  <c:v>763848488</c:v>
                </c:pt>
                <c:pt idx="199">
                  <c:v>763896720</c:v>
                </c:pt>
                <c:pt idx="200">
                  <c:v>763859128</c:v>
                </c:pt>
                <c:pt idx="201">
                  <c:v>763743408</c:v>
                </c:pt>
                <c:pt idx="202">
                  <c:v>763796200</c:v>
                </c:pt>
                <c:pt idx="203">
                  <c:v>763737536</c:v>
                </c:pt>
                <c:pt idx="204">
                  <c:v>763816456</c:v>
                </c:pt>
                <c:pt idx="205">
                  <c:v>763669472</c:v>
                </c:pt>
                <c:pt idx="206">
                  <c:v>763739128</c:v>
                </c:pt>
                <c:pt idx="207">
                  <c:v>764212480</c:v>
                </c:pt>
                <c:pt idx="208">
                  <c:v>764727888</c:v>
                </c:pt>
                <c:pt idx="209">
                  <c:v>765516448</c:v>
                </c:pt>
                <c:pt idx="210">
                  <c:v>764356432</c:v>
                </c:pt>
                <c:pt idx="211">
                  <c:v>764215000</c:v>
                </c:pt>
                <c:pt idx="212">
                  <c:v>764296600</c:v>
                </c:pt>
                <c:pt idx="213">
                  <c:v>764235912</c:v>
                </c:pt>
                <c:pt idx="214">
                  <c:v>765349896</c:v>
                </c:pt>
                <c:pt idx="215">
                  <c:v>764140200</c:v>
                </c:pt>
                <c:pt idx="216">
                  <c:v>763940696</c:v>
                </c:pt>
                <c:pt idx="217">
                  <c:v>764126168</c:v>
                </c:pt>
                <c:pt idx="218">
                  <c:v>764040320</c:v>
                </c:pt>
                <c:pt idx="219">
                  <c:v>764033936</c:v>
                </c:pt>
                <c:pt idx="220">
                  <c:v>764970024</c:v>
                </c:pt>
                <c:pt idx="221">
                  <c:v>764096000</c:v>
                </c:pt>
                <c:pt idx="222">
                  <c:v>764030992</c:v>
                </c:pt>
                <c:pt idx="223">
                  <c:v>764028392</c:v>
                </c:pt>
                <c:pt idx="224">
                  <c:v>764072400</c:v>
                </c:pt>
                <c:pt idx="225">
                  <c:v>764010784</c:v>
                </c:pt>
                <c:pt idx="226">
                  <c:v>763959152</c:v>
                </c:pt>
                <c:pt idx="227">
                  <c:v>763958144</c:v>
                </c:pt>
                <c:pt idx="228">
                  <c:v>764273392</c:v>
                </c:pt>
                <c:pt idx="229">
                  <c:v>764142176</c:v>
                </c:pt>
                <c:pt idx="230">
                  <c:v>764033504</c:v>
                </c:pt>
                <c:pt idx="231">
                  <c:v>764086584</c:v>
                </c:pt>
                <c:pt idx="232">
                  <c:v>764390464</c:v>
                </c:pt>
                <c:pt idx="233">
                  <c:v>764188880</c:v>
                </c:pt>
                <c:pt idx="234">
                  <c:v>764130656</c:v>
                </c:pt>
                <c:pt idx="235">
                  <c:v>764148304</c:v>
                </c:pt>
                <c:pt idx="236">
                  <c:v>764159712</c:v>
                </c:pt>
                <c:pt idx="237">
                  <c:v>764149272</c:v>
                </c:pt>
                <c:pt idx="238">
                  <c:v>764244768</c:v>
                </c:pt>
                <c:pt idx="239">
                  <c:v>764301520</c:v>
                </c:pt>
                <c:pt idx="240">
                  <c:v>765383776</c:v>
                </c:pt>
                <c:pt idx="241">
                  <c:v>764341488</c:v>
                </c:pt>
                <c:pt idx="242">
                  <c:v>764327656</c:v>
                </c:pt>
                <c:pt idx="243">
                  <c:v>764309768</c:v>
                </c:pt>
                <c:pt idx="244">
                  <c:v>764100832</c:v>
                </c:pt>
                <c:pt idx="245">
                  <c:v>764292792</c:v>
                </c:pt>
                <c:pt idx="246">
                  <c:v>765336488</c:v>
                </c:pt>
                <c:pt idx="247">
                  <c:v>763726792</c:v>
                </c:pt>
                <c:pt idx="248">
                  <c:v>763687272</c:v>
                </c:pt>
                <c:pt idx="249">
                  <c:v>763650344</c:v>
                </c:pt>
                <c:pt idx="250">
                  <c:v>763682032</c:v>
                </c:pt>
                <c:pt idx="251">
                  <c:v>763756696</c:v>
                </c:pt>
                <c:pt idx="252">
                  <c:v>763665152</c:v>
                </c:pt>
                <c:pt idx="253">
                  <c:v>763503816</c:v>
                </c:pt>
                <c:pt idx="254">
                  <c:v>763411600</c:v>
                </c:pt>
                <c:pt idx="255">
                  <c:v>764414960</c:v>
                </c:pt>
                <c:pt idx="256">
                  <c:v>763267600</c:v>
                </c:pt>
                <c:pt idx="257">
                  <c:v>763079136</c:v>
                </c:pt>
                <c:pt idx="258">
                  <c:v>762773040</c:v>
                </c:pt>
                <c:pt idx="259">
                  <c:v>762846352</c:v>
                </c:pt>
                <c:pt idx="260">
                  <c:v>762728512</c:v>
                </c:pt>
                <c:pt idx="261">
                  <c:v>764320600</c:v>
                </c:pt>
                <c:pt idx="262">
                  <c:v>763223952</c:v>
                </c:pt>
                <c:pt idx="263">
                  <c:v>763184312</c:v>
                </c:pt>
                <c:pt idx="264">
                  <c:v>763106096</c:v>
                </c:pt>
                <c:pt idx="265">
                  <c:v>763092728</c:v>
                </c:pt>
                <c:pt idx="266">
                  <c:v>762753448</c:v>
                </c:pt>
                <c:pt idx="267">
                  <c:v>762706136</c:v>
                </c:pt>
                <c:pt idx="268">
                  <c:v>762627808</c:v>
                </c:pt>
                <c:pt idx="269">
                  <c:v>762352264</c:v>
                </c:pt>
                <c:pt idx="270">
                  <c:v>762237192</c:v>
                </c:pt>
                <c:pt idx="271">
                  <c:v>762105136</c:v>
                </c:pt>
                <c:pt idx="272">
                  <c:v>761904528</c:v>
                </c:pt>
                <c:pt idx="273">
                  <c:v>761842472</c:v>
                </c:pt>
                <c:pt idx="274">
                  <c:v>761646784</c:v>
                </c:pt>
                <c:pt idx="275">
                  <c:v>761394720</c:v>
                </c:pt>
                <c:pt idx="276">
                  <c:v>761551912</c:v>
                </c:pt>
                <c:pt idx="277">
                  <c:v>761556104</c:v>
                </c:pt>
                <c:pt idx="278">
                  <c:v>761481656</c:v>
                </c:pt>
                <c:pt idx="279">
                  <c:v>761488616</c:v>
                </c:pt>
                <c:pt idx="280">
                  <c:v>761320856</c:v>
                </c:pt>
                <c:pt idx="281">
                  <c:v>761141368</c:v>
                </c:pt>
                <c:pt idx="282">
                  <c:v>761082936</c:v>
                </c:pt>
                <c:pt idx="283">
                  <c:v>761026056</c:v>
                </c:pt>
                <c:pt idx="284">
                  <c:v>760963824</c:v>
                </c:pt>
                <c:pt idx="285">
                  <c:v>761006992</c:v>
                </c:pt>
                <c:pt idx="286">
                  <c:v>760999104</c:v>
                </c:pt>
                <c:pt idx="287">
                  <c:v>762074816</c:v>
                </c:pt>
                <c:pt idx="288">
                  <c:v>762138232</c:v>
                </c:pt>
                <c:pt idx="289">
                  <c:v>761991896</c:v>
                </c:pt>
                <c:pt idx="290">
                  <c:v>761923248</c:v>
                </c:pt>
                <c:pt idx="291">
                  <c:v>761919656</c:v>
                </c:pt>
                <c:pt idx="292">
                  <c:v>761944536</c:v>
                </c:pt>
                <c:pt idx="293">
                  <c:v>762551600</c:v>
                </c:pt>
                <c:pt idx="294">
                  <c:v>762442832</c:v>
                </c:pt>
                <c:pt idx="295">
                  <c:v>762526008</c:v>
                </c:pt>
                <c:pt idx="296">
                  <c:v>762195880</c:v>
                </c:pt>
                <c:pt idx="297">
                  <c:v>762031304</c:v>
                </c:pt>
                <c:pt idx="298">
                  <c:v>762301768</c:v>
                </c:pt>
                <c:pt idx="299">
                  <c:v>762142592</c:v>
                </c:pt>
                <c:pt idx="300">
                  <c:v>762159288</c:v>
                </c:pt>
                <c:pt idx="301">
                  <c:v>762160104</c:v>
                </c:pt>
                <c:pt idx="302">
                  <c:v>762014408</c:v>
                </c:pt>
                <c:pt idx="303">
                  <c:v>762373944</c:v>
                </c:pt>
                <c:pt idx="304">
                  <c:v>762116600</c:v>
                </c:pt>
                <c:pt idx="305">
                  <c:v>762150088</c:v>
                </c:pt>
                <c:pt idx="306">
                  <c:v>762224392</c:v>
                </c:pt>
                <c:pt idx="307">
                  <c:v>762180632</c:v>
                </c:pt>
                <c:pt idx="308">
                  <c:v>762153544</c:v>
                </c:pt>
                <c:pt idx="309">
                  <c:v>762276328</c:v>
                </c:pt>
                <c:pt idx="310">
                  <c:v>762231944</c:v>
                </c:pt>
                <c:pt idx="311">
                  <c:v>762135312</c:v>
                </c:pt>
                <c:pt idx="312">
                  <c:v>762236064</c:v>
                </c:pt>
                <c:pt idx="313">
                  <c:v>762175976</c:v>
                </c:pt>
                <c:pt idx="314">
                  <c:v>762158824</c:v>
                </c:pt>
                <c:pt idx="315">
                  <c:v>762133400</c:v>
                </c:pt>
                <c:pt idx="316">
                  <c:v>762166792</c:v>
                </c:pt>
                <c:pt idx="317">
                  <c:v>762146368</c:v>
                </c:pt>
                <c:pt idx="318">
                  <c:v>762106984</c:v>
                </c:pt>
                <c:pt idx="319">
                  <c:v>762157728</c:v>
                </c:pt>
                <c:pt idx="320">
                  <c:v>762087168</c:v>
                </c:pt>
                <c:pt idx="321">
                  <c:v>762043464</c:v>
                </c:pt>
                <c:pt idx="322">
                  <c:v>762075072</c:v>
                </c:pt>
                <c:pt idx="323">
                  <c:v>762042152</c:v>
                </c:pt>
                <c:pt idx="324">
                  <c:v>762008064</c:v>
                </c:pt>
                <c:pt idx="325">
                  <c:v>761885688</c:v>
                </c:pt>
                <c:pt idx="326">
                  <c:v>761856216</c:v>
                </c:pt>
                <c:pt idx="327">
                  <c:v>761821384</c:v>
                </c:pt>
                <c:pt idx="328">
                  <c:v>761784384</c:v>
                </c:pt>
                <c:pt idx="329">
                  <c:v>761462608</c:v>
                </c:pt>
                <c:pt idx="330">
                  <c:v>762248872</c:v>
                </c:pt>
                <c:pt idx="331">
                  <c:v>762275432</c:v>
                </c:pt>
                <c:pt idx="332">
                  <c:v>762128888</c:v>
                </c:pt>
                <c:pt idx="333">
                  <c:v>762263456</c:v>
                </c:pt>
                <c:pt idx="334">
                  <c:v>762212880</c:v>
                </c:pt>
                <c:pt idx="335">
                  <c:v>762135832</c:v>
                </c:pt>
                <c:pt idx="336">
                  <c:v>762057264</c:v>
                </c:pt>
                <c:pt idx="337">
                  <c:v>762070656</c:v>
                </c:pt>
                <c:pt idx="338">
                  <c:v>762095888</c:v>
                </c:pt>
                <c:pt idx="339">
                  <c:v>762013488</c:v>
                </c:pt>
                <c:pt idx="340">
                  <c:v>761986448</c:v>
                </c:pt>
                <c:pt idx="341">
                  <c:v>762103328</c:v>
                </c:pt>
                <c:pt idx="342">
                  <c:v>761760512</c:v>
                </c:pt>
                <c:pt idx="343">
                  <c:v>761711912</c:v>
                </c:pt>
                <c:pt idx="344">
                  <c:v>761710480</c:v>
                </c:pt>
                <c:pt idx="345">
                  <c:v>761700560</c:v>
                </c:pt>
                <c:pt idx="346">
                  <c:v>761629000</c:v>
                </c:pt>
                <c:pt idx="347">
                  <c:v>761536368</c:v>
                </c:pt>
                <c:pt idx="348">
                  <c:v>761431744</c:v>
                </c:pt>
                <c:pt idx="349">
                  <c:v>761464408</c:v>
                </c:pt>
                <c:pt idx="350">
                  <c:v>761435104</c:v>
                </c:pt>
                <c:pt idx="351">
                  <c:v>761439392</c:v>
                </c:pt>
                <c:pt idx="352">
                  <c:v>761504832</c:v>
                </c:pt>
                <c:pt idx="353">
                  <c:v>761499960</c:v>
                </c:pt>
                <c:pt idx="354">
                  <c:v>761353104</c:v>
                </c:pt>
                <c:pt idx="355">
                  <c:v>761307376</c:v>
                </c:pt>
                <c:pt idx="356">
                  <c:v>761393960</c:v>
                </c:pt>
                <c:pt idx="357">
                  <c:v>761468216</c:v>
                </c:pt>
                <c:pt idx="358">
                  <c:v>761420712</c:v>
                </c:pt>
                <c:pt idx="359">
                  <c:v>761413032</c:v>
                </c:pt>
                <c:pt idx="360">
                  <c:v>761699304</c:v>
                </c:pt>
                <c:pt idx="361">
                  <c:v>761841040</c:v>
                </c:pt>
                <c:pt idx="362">
                  <c:v>761846712</c:v>
                </c:pt>
                <c:pt idx="363">
                  <c:v>761870640</c:v>
                </c:pt>
                <c:pt idx="364">
                  <c:v>762014008</c:v>
                </c:pt>
                <c:pt idx="365">
                  <c:v>762010176</c:v>
                </c:pt>
                <c:pt idx="366">
                  <c:v>761944248</c:v>
                </c:pt>
                <c:pt idx="367">
                  <c:v>761910032</c:v>
                </c:pt>
                <c:pt idx="368">
                  <c:v>761596776</c:v>
                </c:pt>
                <c:pt idx="369">
                  <c:v>761638792</c:v>
                </c:pt>
                <c:pt idx="370">
                  <c:v>761616912</c:v>
                </c:pt>
                <c:pt idx="371">
                  <c:v>761577928</c:v>
                </c:pt>
                <c:pt idx="372">
                  <c:v>761469080</c:v>
                </c:pt>
                <c:pt idx="373">
                  <c:v>761272960</c:v>
                </c:pt>
                <c:pt idx="374">
                  <c:v>761177168</c:v>
                </c:pt>
                <c:pt idx="375">
                  <c:v>761152264</c:v>
                </c:pt>
                <c:pt idx="376">
                  <c:v>761147936</c:v>
                </c:pt>
                <c:pt idx="377">
                  <c:v>761675664</c:v>
                </c:pt>
                <c:pt idx="378">
                  <c:v>761677704</c:v>
                </c:pt>
                <c:pt idx="379">
                  <c:v>761612952</c:v>
                </c:pt>
              </c:numCache>
            </c:numRef>
          </c:val>
        </c:ser>
        <c:ser>
          <c:idx val="1"/>
          <c:order val="1"/>
          <c:tx>
            <c:v>free</c:v>
          </c:tx>
          <c:spPr>
            <a:ln w="28575"/>
          </c:spPr>
          <c:marker>
            <c:symbol val="none"/>
          </c:marker>
          <c:cat>
            <c:numRef>
              <c:f>Vmstat!$C$33:$C$412</c:f>
              <c:numCache>
                <c:formatCode>General</c:formatCode>
                <c:ptCount val="380"/>
                <c:pt idx="0">
                  <c:v>42620.4615856481</c:v>
                </c:pt>
                <c:pt idx="1">
                  <c:v>42620.4615972222</c:v>
                </c:pt>
                <c:pt idx="2">
                  <c:v>42620.4616087963</c:v>
                </c:pt>
                <c:pt idx="3">
                  <c:v>42620.4616203704</c:v>
                </c:pt>
                <c:pt idx="4">
                  <c:v>42620.4616319444</c:v>
                </c:pt>
                <c:pt idx="5">
                  <c:v>42620.4616435185</c:v>
                </c:pt>
                <c:pt idx="6">
                  <c:v>42620.4616550926</c:v>
                </c:pt>
                <c:pt idx="7">
                  <c:v>42620.4616666667</c:v>
                </c:pt>
                <c:pt idx="8">
                  <c:v>42620.4616782407</c:v>
                </c:pt>
                <c:pt idx="9">
                  <c:v>42620.4616898148</c:v>
                </c:pt>
                <c:pt idx="10">
                  <c:v>42620.4617013889</c:v>
                </c:pt>
                <c:pt idx="11">
                  <c:v>42620.461712963</c:v>
                </c:pt>
                <c:pt idx="12">
                  <c:v>42620.461724537</c:v>
                </c:pt>
                <c:pt idx="13">
                  <c:v>42620.4617361111</c:v>
                </c:pt>
                <c:pt idx="14">
                  <c:v>42620.4617476852</c:v>
                </c:pt>
                <c:pt idx="15">
                  <c:v>42620.4617592593</c:v>
                </c:pt>
                <c:pt idx="16">
                  <c:v>42620.4617708333</c:v>
                </c:pt>
                <c:pt idx="17">
                  <c:v>42620.4617824074</c:v>
                </c:pt>
                <c:pt idx="18">
                  <c:v>42620.4617939815</c:v>
                </c:pt>
                <c:pt idx="19">
                  <c:v>42620.4628472222</c:v>
                </c:pt>
                <c:pt idx="20">
                  <c:v>42620.4628587963</c:v>
                </c:pt>
                <c:pt idx="21">
                  <c:v>42620.4628703704</c:v>
                </c:pt>
                <c:pt idx="22">
                  <c:v>42620.4628819444</c:v>
                </c:pt>
                <c:pt idx="23">
                  <c:v>42620.4628935185</c:v>
                </c:pt>
                <c:pt idx="24">
                  <c:v>42620.4629050926</c:v>
                </c:pt>
                <c:pt idx="25">
                  <c:v>42620.4629166667</c:v>
                </c:pt>
                <c:pt idx="26">
                  <c:v>42620.4629282407</c:v>
                </c:pt>
                <c:pt idx="27">
                  <c:v>42620.4629398148</c:v>
                </c:pt>
                <c:pt idx="28">
                  <c:v>42620.4629513889</c:v>
                </c:pt>
                <c:pt idx="29">
                  <c:v>42620.462962963</c:v>
                </c:pt>
                <c:pt idx="30">
                  <c:v>42620.462974537</c:v>
                </c:pt>
                <c:pt idx="31">
                  <c:v>42620.4629861111</c:v>
                </c:pt>
                <c:pt idx="32">
                  <c:v>42620.4629976852</c:v>
                </c:pt>
                <c:pt idx="33">
                  <c:v>42620.4630092593</c:v>
                </c:pt>
                <c:pt idx="34">
                  <c:v>42620.4630208333</c:v>
                </c:pt>
                <c:pt idx="35">
                  <c:v>42620.4630324074</c:v>
                </c:pt>
                <c:pt idx="36">
                  <c:v>42620.4630439815</c:v>
                </c:pt>
                <c:pt idx="37">
                  <c:v>42620.4630555556</c:v>
                </c:pt>
                <c:pt idx="38">
                  <c:v>42620.4640509259</c:v>
                </c:pt>
                <c:pt idx="39">
                  <c:v>42620.4640625</c:v>
                </c:pt>
                <c:pt idx="40">
                  <c:v>42620.4640740741</c:v>
                </c:pt>
                <c:pt idx="41">
                  <c:v>42620.4640856481</c:v>
                </c:pt>
                <c:pt idx="42">
                  <c:v>42620.4640972222</c:v>
                </c:pt>
                <c:pt idx="43">
                  <c:v>42620.4641087963</c:v>
                </c:pt>
                <c:pt idx="44">
                  <c:v>42620.4641203704</c:v>
                </c:pt>
                <c:pt idx="45">
                  <c:v>42620.4641319444</c:v>
                </c:pt>
                <c:pt idx="46">
                  <c:v>42620.4641435185</c:v>
                </c:pt>
                <c:pt idx="47">
                  <c:v>42620.4641550926</c:v>
                </c:pt>
                <c:pt idx="48">
                  <c:v>42620.4641666667</c:v>
                </c:pt>
                <c:pt idx="49">
                  <c:v>42620.4641782407</c:v>
                </c:pt>
                <c:pt idx="50">
                  <c:v>42620.4641898148</c:v>
                </c:pt>
                <c:pt idx="51">
                  <c:v>42620.4642013889</c:v>
                </c:pt>
                <c:pt idx="52">
                  <c:v>42620.464212963</c:v>
                </c:pt>
                <c:pt idx="53">
                  <c:v>42620.464224537</c:v>
                </c:pt>
                <c:pt idx="54">
                  <c:v>42620.4642361111</c:v>
                </c:pt>
                <c:pt idx="55">
                  <c:v>42620.4642476852</c:v>
                </c:pt>
                <c:pt idx="56">
                  <c:v>42620.4642592593</c:v>
                </c:pt>
                <c:pt idx="57">
                  <c:v>42620.4653356482</c:v>
                </c:pt>
                <c:pt idx="58">
                  <c:v>42620.4653472222</c:v>
                </c:pt>
                <c:pt idx="59">
                  <c:v>42620.4653587963</c:v>
                </c:pt>
                <c:pt idx="60">
                  <c:v>42620.4653703704</c:v>
                </c:pt>
                <c:pt idx="61">
                  <c:v>42620.4653819444</c:v>
                </c:pt>
                <c:pt idx="62">
                  <c:v>42620.4653935185</c:v>
                </c:pt>
                <c:pt idx="63">
                  <c:v>42620.4654050926</c:v>
                </c:pt>
                <c:pt idx="64">
                  <c:v>42620.4654166667</c:v>
                </c:pt>
                <c:pt idx="65">
                  <c:v>42620.4654282407</c:v>
                </c:pt>
                <c:pt idx="66">
                  <c:v>42620.4654398148</c:v>
                </c:pt>
                <c:pt idx="67">
                  <c:v>42620.4654513889</c:v>
                </c:pt>
                <c:pt idx="68">
                  <c:v>42620.465462963</c:v>
                </c:pt>
                <c:pt idx="69">
                  <c:v>42620.465474537</c:v>
                </c:pt>
                <c:pt idx="70">
                  <c:v>42620.4654861111</c:v>
                </c:pt>
                <c:pt idx="71">
                  <c:v>42620.4654976852</c:v>
                </c:pt>
                <c:pt idx="72">
                  <c:v>42620.4655092593</c:v>
                </c:pt>
                <c:pt idx="73">
                  <c:v>42620.4655208333</c:v>
                </c:pt>
                <c:pt idx="74">
                  <c:v>42620.4655324074</c:v>
                </c:pt>
                <c:pt idx="75">
                  <c:v>42620.4655439815</c:v>
                </c:pt>
                <c:pt idx="76">
                  <c:v>42620.4664814815</c:v>
                </c:pt>
                <c:pt idx="77">
                  <c:v>42620.4664930556</c:v>
                </c:pt>
                <c:pt idx="78">
                  <c:v>42620.4665046296</c:v>
                </c:pt>
                <c:pt idx="79">
                  <c:v>42620.4665162037</c:v>
                </c:pt>
                <c:pt idx="80">
                  <c:v>42620.4665277778</c:v>
                </c:pt>
                <c:pt idx="81">
                  <c:v>42620.4665393519</c:v>
                </c:pt>
                <c:pt idx="82">
                  <c:v>42620.4665509259</c:v>
                </c:pt>
                <c:pt idx="83">
                  <c:v>42620.4665625</c:v>
                </c:pt>
                <c:pt idx="84">
                  <c:v>42620.4665740741</c:v>
                </c:pt>
                <c:pt idx="85">
                  <c:v>42620.4665856482</c:v>
                </c:pt>
                <c:pt idx="86">
                  <c:v>42620.4665972222</c:v>
                </c:pt>
                <c:pt idx="87">
                  <c:v>42620.4666087963</c:v>
                </c:pt>
                <c:pt idx="88">
                  <c:v>42620.4666203704</c:v>
                </c:pt>
                <c:pt idx="89">
                  <c:v>42620.4666319444</c:v>
                </c:pt>
                <c:pt idx="90">
                  <c:v>42620.4666435185</c:v>
                </c:pt>
                <c:pt idx="91">
                  <c:v>42620.4666550926</c:v>
                </c:pt>
                <c:pt idx="92">
                  <c:v>42620.4666666667</c:v>
                </c:pt>
                <c:pt idx="93">
                  <c:v>42620.4666782407</c:v>
                </c:pt>
                <c:pt idx="94">
                  <c:v>42620.4666898148</c:v>
                </c:pt>
                <c:pt idx="95">
                  <c:v>42620.4678472222</c:v>
                </c:pt>
                <c:pt idx="96">
                  <c:v>42620.4678587963</c:v>
                </c:pt>
                <c:pt idx="97">
                  <c:v>42620.4678703704</c:v>
                </c:pt>
                <c:pt idx="98">
                  <c:v>42620.4678819444</c:v>
                </c:pt>
                <c:pt idx="99">
                  <c:v>42620.4678935185</c:v>
                </c:pt>
                <c:pt idx="100">
                  <c:v>42620.4679050926</c:v>
                </c:pt>
                <c:pt idx="101">
                  <c:v>42620.4679166667</c:v>
                </c:pt>
                <c:pt idx="102">
                  <c:v>42620.4679282407</c:v>
                </c:pt>
                <c:pt idx="103">
                  <c:v>42620.4679398148</c:v>
                </c:pt>
                <c:pt idx="104">
                  <c:v>42620.4679513889</c:v>
                </c:pt>
                <c:pt idx="105">
                  <c:v>42620.467962963</c:v>
                </c:pt>
                <c:pt idx="106">
                  <c:v>42620.467974537</c:v>
                </c:pt>
                <c:pt idx="107">
                  <c:v>42620.4679861111</c:v>
                </c:pt>
                <c:pt idx="108">
                  <c:v>42620.4679976852</c:v>
                </c:pt>
                <c:pt idx="109">
                  <c:v>42620.4680092593</c:v>
                </c:pt>
                <c:pt idx="110">
                  <c:v>42620.4680208333</c:v>
                </c:pt>
                <c:pt idx="111">
                  <c:v>42620.4680324074</c:v>
                </c:pt>
                <c:pt idx="112">
                  <c:v>42620.4680439815</c:v>
                </c:pt>
                <c:pt idx="113">
                  <c:v>42620.4680555556</c:v>
                </c:pt>
                <c:pt idx="114">
                  <c:v>42620.4692939815</c:v>
                </c:pt>
                <c:pt idx="115">
                  <c:v>42620.4693055556</c:v>
                </c:pt>
                <c:pt idx="116">
                  <c:v>42620.4693171296</c:v>
                </c:pt>
                <c:pt idx="117">
                  <c:v>42620.4693287037</c:v>
                </c:pt>
                <c:pt idx="118">
                  <c:v>42620.4693402778</c:v>
                </c:pt>
                <c:pt idx="119">
                  <c:v>42620.4693518519</c:v>
                </c:pt>
                <c:pt idx="120">
                  <c:v>42620.4693634259</c:v>
                </c:pt>
                <c:pt idx="121">
                  <c:v>42620.469375</c:v>
                </c:pt>
                <c:pt idx="122">
                  <c:v>42620.4693865741</c:v>
                </c:pt>
                <c:pt idx="123">
                  <c:v>42620.4693981481</c:v>
                </c:pt>
                <c:pt idx="124">
                  <c:v>42620.4694097222</c:v>
                </c:pt>
                <c:pt idx="125">
                  <c:v>42620.4694212963</c:v>
                </c:pt>
                <c:pt idx="126">
                  <c:v>42620.4694328704</c:v>
                </c:pt>
                <c:pt idx="127">
                  <c:v>42620.4694444444</c:v>
                </c:pt>
                <c:pt idx="128">
                  <c:v>42620.4694560185</c:v>
                </c:pt>
                <c:pt idx="129">
                  <c:v>42620.4694675926</c:v>
                </c:pt>
                <c:pt idx="130">
                  <c:v>42620.4694791667</c:v>
                </c:pt>
                <c:pt idx="131">
                  <c:v>42620.4694907407</c:v>
                </c:pt>
                <c:pt idx="132">
                  <c:v>42620.4695023148</c:v>
                </c:pt>
                <c:pt idx="133">
                  <c:v>42620.470625</c:v>
                </c:pt>
                <c:pt idx="134">
                  <c:v>42620.4706365741</c:v>
                </c:pt>
                <c:pt idx="135">
                  <c:v>42620.4706481481</c:v>
                </c:pt>
                <c:pt idx="136">
                  <c:v>42620.4706597222</c:v>
                </c:pt>
                <c:pt idx="137">
                  <c:v>42620.4706712963</c:v>
                </c:pt>
                <c:pt idx="138">
                  <c:v>42620.4706828704</c:v>
                </c:pt>
                <c:pt idx="139">
                  <c:v>42620.4706944444</c:v>
                </c:pt>
                <c:pt idx="140">
                  <c:v>42620.4707060185</c:v>
                </c:pt>
                <c:pt idx="141">
                  <c:v>42620.4707175926</c:v>
                </c:pt>
                <c:pt idx="142">
                  <c:v>42620.4707291667</c:v>
                </c:pt>
                <c:pt idx="143">
                  <c:v>42620.4707407407</c:v>
                </c:pt>
                <c:pt idx="144">
                  <c:v>42620.4707523148</c:v>
                </c:pt>
                <c:pt idx="145">
                  <c:v>42620.4707638889</c:v>
                </c:pt>
                <c:pt idx="146">
                  <c:v>42620.470775463</c:v>
                </c:pt>
                <c:pt idx="147">
                  <c:v>42620.470787037</c:v>
                </c:pt>
                <c:pt idx="148">
                  <c:v>42620.4707986111</c:v>
                </c:pt>
                <c:pt idx="149">
                  <c:v>42620.4708101852</c:v>
                </c:pt>
                <c:pt idx="150">
                  <c:v>42620.4708217593</c:v>
                </c:pt>
                <c:pt idx="151">
                  <c:v>42620.4708333333</c:v>
                </c:pt>
                <c:pt idx="152">
                  <c:v>42620.4718055556</c:v>
                </c:pt>
                <c:pt idx="153">
                  <c:v>42620.4718171296</c:v>
                </c:pt>
                <c:pt idx="154">
                  <c:v>42620.4718287037</c:v>
                </c:pt>
                <c:pt idx="155">
                  <c:v>42620.4718402778</c:v>
                </c:pt>
                <c:pt idx="156">
                  <c:v>42620.4718518518</c:v>
                </c:pt>
                <c:pt idx="157">
                  <c:v>42620.4718634259</c:v>
                </c:pt>
                <c:pt idx="158">
                  <c:v>42620.471875</c:v>
                </c:pt>
                <c:pt idx="159">
                  <c:v>42620.4718865741</c:v>
                </c:pt>
                <c:pt idx="160">
                  <c:v>42620.4718981481</c:v>
                </c:pt>
                <c:pt idx="161">
                  <c:v>42620.4719097222</c:v>
                </c:pt>
                <c:pt idx="162">
                  <c:v>42620.4719212963</c:v>
                </c:pt>
                <c:pt idx="163">
                  <c:v>42620.4719328704</c:v>
                </c:pt>
                <c:pt idx="164">
                  <c:v>42620.4719444444</c:v>
                </c:pt>
                <c:pt idx="165">
                  <c:v>42620.4719560185</c:v>
                </c:pt>
                <c:pt idx="166">
                  <c:v>42620.4719675926</c:v>
                </c:pt>
                <c:pt idx="167">
                  <c:v>42620.4719791667</c:v>
                </c:pt>
                <c:pt idx="168">
                  <c:v>42620.4719907407</c:v>
                </c:pt>
                <c:pt idx="169">
                  <c:v>42620.4720023148</c:v>
                </c:pt>
                <c:pt idx="170">
                  <c:v>42620.4720138889</c:v>
                </c:pt>
                <c:pt idx="171">
                  <c:v>42620.4730555556</c:v>
                </c:pt>
                <c:pt idx="172">
                  <c:v>42620.4730671296</c:v>
                </c:pt>
                <c:pt idx="173">
                  <c:v>42620.4730787037</c:v>
                </c:pt>
                <c:pt idx="174">
                  <c:v>42620.4730902778</c:v>
                </c:pt>
                <c:pt idx="175">
                  <c:v>42620.4731018519</c:v>
                </c:pt>
                <c:pt idx="176">
                  <c:v>42620.4731134259</c:v>
                </c:pt>
                <c:pt idx="177">
                  <c:v>42620.473125</c:v>
                </c:pt>
                <c:pt idx="178">
                  <c:v>42620.4731365741</c:v>
                </c:pt>
                <c:pt idx="179">
                  <c:v>42620.4731481482</c:v>
                </c:pt>
                <c:pt idx="180">
                  <c:v>42620.4731597222</c:v>
                </c:pt>
                <c:pt idx="181">
                  <c:v>42620.4731712963</c:v>
                </c:pt>
                <c:pt idx="182">
                  <c:v>42620.4731828704</c:v>
                </c:pt>
                <c:pt idx="183">
                  <c:v>42620.4731944444</c:v>
                </c:pt>
                <c:pt idx="184">
                  <c:v>42620.4732060185</c:v>
                </c:pt>
                <c:pt idx="185">
                  <c:v>42620.4732175926</c:v>
                </c:pt>
                <c:pt idx="186">
                  <c:v>42620.4732291667</c:v>
                </c:pt>
                <c:pt idx="187">
                  <c:v>42620.4732407407</c:v>
                </c:pt>
                <c:pt idx="188">
                  <c:v>42620.4732523148</c:v>
                </c:pt>
                <c:pt idx="189">
                  <c:v>42620.4732638889</c:v>
                </c:pt>
                <c:pt idx="190">
                  <c:v>42620.4742939815</c:v>
                </c:pt>
                <c:pt idx="191">
                  <c:v>42620.4743055556</c:v>
                </c:pt>
                <c:pt idx="192">
                  <c:v>42620.4743171296</c:v>
                </c:pt>
                <c:pt idx="193">
                  <c:v>42620.4743287037</c:v>
                </c:pt>
                <c:pt idx="194">
                  <c:v>42620.4743402778</c:v>
                </c:pt>
                <c:pt idx="195">
                  <c:v>42620.4743518519</c:v>
                </c:pt>
                <c:pt idx="196">
                  <c:v>42620.4743634259</c:v>
                </c:pt>
                <c:pt idx="197">
                  <c:v>42620.474375</c:v>
                </c:pt>
                <c:pt idx="198">
                  <c:v>42620.4743865741</c:v>
                </c:pt>
                <c:pt idx="199">
                  <c:v>42620.4743981482</c:v>
                </c:pt>
                <c:pt idx="200">
                  <c:v>42620.4744097222</c:v>
                </c:pt>
                <c:pt idx="201">
                  <c:v>42620.4744212963</c:v>
                </c:pt>
                <c:pt idx="202">
                  <c:v>42620.4744328704</c:v>
                </c:pt>
                <c:pt idx="203">
                  <c:v>42620.4744444444</c:v>
                </c:pt>
                <c:pt idx="204">
                  <c:v>42620.4744560185</c:v>
                </c:pt>
                <c:pt idx="205">
                  <c:v>42620.4744675926</c:v>
                </c:pt>
                <c:pt idx="206">
                  <c:v>42620.4744791667</c:v>
                </c:pt>
                <c:pt idx="207">
                  <c:v>42620.4744907407</c:v>
                </c:pt>
                <c:pt idx="208">
                  <c:v>42620.4745023148</c:v>
                </c:pt>
                <c:pt idx="209">
                  <c:v>42620.4755787037</c:v>
                </c:pt>
                <c:pt idx="210">
                  <c:v>42620.4755902778</c:v>
                </c:pt>
                <c:pt idx="211">
                  <c:v>42620.4756018519</c:v>
                </c:pt>
                <c:pt idx="212">
                  <c:v>42620.4756134259</c:v>
                </c:pt>
                <c:pt idx="213">
                  <c:v>42620.475625</c:v>
                </c:pt>
                <c:pt idx="214">
                  <c:v>42620.4756365741</c:v>
                </c:pt>
                <c:pt idx="215">
                  <c:v>42620.4756481481</c:v>
                </c:pt>
                <c:pt idx="216">
                  <c:v>42620.4756597222</c:v>
                </c:pt>
                <c:pt idx="217">
                  <c:v>42620.4756712963</c:v>
                </c:pt>
                <c:pt idx="218">
                  <c:v>42620.4756828704</c:v>
                </c:pt>
                <c:pt idx="219">
                  <c:v>42620.4756944444</c:v>
                </c:pt>
                <c:pt idx="220">
                  <c:v>42620.4757060185</c:v>
                </c:pt>
                <c:pt idx="221">
                  <c:v>42620.4757175926</c:v>
                </c:pt>
                <c:pt idx="222">
                  <c:v>42620.4757291667</c:v>
                </c:pt>
                <c:pt idx="223">
                  <c:v>42620.4757407407</c:v>
                </c:pt>
                <c:pt idx="224">
                  <c:v>42620.4757523148</c:v>
                </c:pt>
                <c:pt idx="225">
                  <c:v>42620.4757638889</c:v>
                </c:pt>
                <c:pt idx="226">
                  <c:v>42620.475775463</c:v>
                </c:pt>
                <c:pt idx="227">
                  <c:v>42620.475787037</c:v>
                </c:pt>
                <c:pt idx="228">
                  <c:v>42620.4768287037</c:v>
                </c:pt>
                <c:pt idx="229">
                  <c:v>42620.4768402778</c:v>
                </c:pt>
                <c:pt idx="230">
                  <c:v>42620.4768518519</c:v>
                </c:pt>
                <c:pt idx="231">
                  <c:v>42620.4768634259</c:v>
                </c:pt>
                <c:pt idx="232">
                  <c:v>42620.476875</c:v>
                </c:pt>
                <c:pt idx="233">
                  <c:v>42620.4768865741</c:v>
                </c:pt>
                <c:pt idx="234">
                  <c:v>42620.4768981481</c:v>
                </c:pt>
                <c:pt idx="235">
                  <c:v>42620.4769097222</c:v>
                </c:pt>
                <c:pt idx="236">
                  <c:v>42620.4769212963</c:v>
                </c:pt>
                <c:pt idx="237">
                  <c:v>42620.4769328704</c:v>
                </c:pt>
                <c:pt idx="238">
                  <c:v>42620.4769444444</c:v>
                </c:pt>
                <c:pt idx="239">
                  <c:v>42620.4769560185</c:v>
                </c:pt>
                <c:pt idx="240">
                  <c:v>42620.4769675926</c:v>
                </c:pt>
                <c:pt idx="241">
                  <c:v>42620.4769791667</c:v>
                </c:pt>
                <c:pt idx="242">
                  <c:v>42620.4769907407</c:v>
                </c:pt>
                <c:pt idx="243">
                  <c:v>42620.4770023148</c:v>
                </c:pt>
                <c:pt idx="244">
                  <c:v>42620.4770138889</c:v>
                </c:pt>
                <c:pt idx="245">
                  <c:v>42620.477025463</c:v>
                </c:pt>
                <c:pt idx="246">
                  <c:v>42620.477037037</c:v>
                </c:pt>
                <c:pt idx="247">
                  <c:v>42620.4780092593</c:v>
                </c:pt>
                <c:pt idx="248">
                  <c:v>42620.4780208333</c:v>
                </c:pt>
                <c:pt idx="249">
                  <c:v>42620.4780324074</c:v>
                </c:pt>
                <c:pt idx="250">
                  <c:v>42620.4780439815</c:v>
                </c:pt>
                <c:pt idx="251">
                  <c:v>42620.4780555556</c:v>
                </c:pt>
                <c:pt idx="252">
                  <c:v>42620.4780671296</c:v>
                </c:pt>
                <c:pt idx="253">
                  <c:v>42620.4780787037</c:v>
                </c:pt>
                <c:pt idx="254">
                  <c:v>42620.4780902778</c:v>
                </c:pt>
                <c:pt idx="255">
                  <c:v>42620.4781018519</c:v>
                </c:pt>
                <c:pt idx="256">
                  <c:v>42620.4781134259</c:v>
                </c:pt>
                <c:pt idx="257">
                  <c:v>42620.478125</c:v>
                </c:pt>
                <c:pt idx="258">
                  <c:v>42620.4781365741</c:v>
                </c:pt>
                <c:pt idx="259">
                  <c:v>42620.4781481481</c:v>
                </c:pt>
                <c:pt idx="260">
                  <c:v>42620.4781597222</c:v>
                </c:pt>
                <c:pt idx="261">
                  <c:v>42620.4781712963</c:v>
                </c:pt>
                <c:pt idx="262">
                  <c:v>42620.4781828704</c:v>
                </c:pt>
                <c:pt idx="263">
                  <c:v>42620.4781944444</c:v>
                </c:pt>
                <c:pt idx="264">
                  <c:v>42620.4782060185</c:v>
                </c:pt>
                <c:pt idx="265">
                  <c:v>42620.4782175926</c:v>
                </c:pt>
                <c:pt idx="266">
                  <c:v>42620.479224537</c:v>
                </c:pt>
                <c:pt idx="267">
                  <c:v>42620.4792361111</c:v>
                </c:pt>
                <c:pt idx="268">
                  <c:v>42620.4792476852</c:v>
                </c:pt>
                <c:pt idx="269">
                  <c:v>42620.4792592593</c:v>
                </c:pt>
                <c:pt idx="270">
                  <c:v>42620.4792708333</c:v>
                </c:pt>
                <c:pt idx="271">
                  <c:v>42620.4792824074</c:v>
                </c:pt>
                <c:pt idx="272">
                  <c:v>42620.4792939815</c:v>
                </c:pt>
                <c:pt idx="273">
                  <c:v>42620.4793055556</c:v>
                </c:pt>
                <c:pt idx="274">
                  <c:v>42620.4793171296</c:v>
                </c:pt>
                <c:pt idx="275">
                  <c:v>42620.4793287037</c:v>
                </c:pt>
                <c:pt idx="276">
                  <c:v>42620.4793402778</c:v>
                </c:pt>
                <c:pt idx="277">
                  <c:v>42620.4793518518</c:v>
                </c:pt>
                <c:pt idx="278">
                  <c:v>42620.4793634259</c:v>
                </c:pt>
                <c:pt idx="279">
                  <c:v>42620.479375</c:v>
                </c:pt>
                <c:pt idx="280">
                  <c:v>42620.4793865741</c:v>
                </c:pt>
                <c:pt idx="281">
                  <c:v>42620.4793981481</c:v>
                </c:pt>
                <c:pt idx="282">
                  <c:v>42620.4794097222</c:v>
                </c:pt>
                <c:pt idx="283">
                  <c:v>42620.4794212963</c:v>
                </c:pt>
                <c:pt idx="284">
                  <c:v>42620.4794328704</c:v>
                </c:pt>
                <c:pt idx="285">
                  <c:v>42620.4805324074</c:v>
                </c:pt>
                <c:pt idx="286">
                  <c:v>42620.4805439815</c:v>
                </c:pt>
                <c:pt idx="287">
                  <c:v>42620.4805555556</c:v>
                </c:pt>
                <c:pt idx="288">
                  <c:v>42620.4805671296</c:v>
                </c:pt>
                <c:pt idx="289">
                  <c:v>42620.4805787037</c:v>
                </c:pt>
                <c:pt idx="290">
                  <c:v>42620.4805902778</c:v>
                </c:pt>
                <c:pt idx="291">
                  <c:v>42620.4806018519</c:v>
                </c:pt>
                <c:pt idx="292">
                  <c:v>42620.4806134259</c:v>
                </c:pt>
                <c:pt idx="293">
                  <c:v>42620.480625</c:v>
                </c:pt>
                <c:pt idx="294">
                  <c:v>42620.4806365741</c:v>
                </c:pt>
                <c:pt idx="295">
                  <c:v>42620.4806481482</c:v>
                </c:pt>
                <c:pt idx="296">
                  <c:v>42620.4806597222</c:v>
                </c:pt>
                <c:pt idx="297">
                  <c:v>42620.4806712963</c:v>
                </c:pt>
                <c:pt idx="298">
                  <c:v>42620.4806828704</c:v>
                </c:pt>
                <c:pt idx="299">
                  <c:v>42620.4806944444</c:v>
                </c:pt>
                <c:pt idx="300">
                  <c:v>42620.4807060185</c:v>
                </c:pt>
                <c:pt idx="301">
                  <c:v>42620.4807175926</c:v>
                </c:pt>
                <c:pt idx="302">
                  <c:v>42620.4807291667</c:v>
                </c:pt>
                <c:pt idx="303">
                  <c:v>42620.4807407407</c:v>
                </c:pt>
                <c:pt idx="304">
                  <c:v>42620.4818518519</c:v>
                </c:pt>
                <c:pt idx="305">
                  <c:v>42620.4818634259</c:v>
                </c:pt>
                <c:pt idx="306">
                  <c:v>42620.481875</c:v>
                </c:pt>
                <c:pt idx="307">
                  <c:v>42620.4818865741</c:v>
                </c:pt>
                <c:pt idx="308">
                  <c:v>42620.4818981482</c:v>
                </c:pt>
                <c:pt idx="309">
                  <c:v>42620.4819097222</c:v>
                </c:pt>
                <c:pt idx="310">
                  <c:v>42620.4819212963</c:v>
                </c:pt>
                <c:pt idx="311">
                  <c:v>42620.4819328704</c:v>
                </c:pt>
                <c:pt idx="312">
                  <c:v>42620.4819444444</c:v>
                </c:pt>
                <c:pt idx="313">
                  <c:v>42620.4819560185</c:v>
                </c:pt>
                <c:pt idx="314">
                  <c:v>42620.4819675926</c:v>
                </c:pt>
                <c:pt idx="315">
                  <c:v>42620.4819791667</c:v>
                </c:pt>
                <c:pt idx="316">
                  <c:v>42620.4819907407</c:v>
                </c:pt>
                <c:pt idx="317">
                  <c:v>42620.4820023148</c:v>
                </c:pt>
                <c:pt idx="318">
                  <c:v>42620.4820138889</c:v>
                </c:pt>
                <c:pt idx="319">
                  <c:v>42620.482025463</c:v>
                </c:pt>
                <c:pt idx="320">
                  <c:v>42620.482037037</c:v>
                </c:pt>
                <c:pt idx="321">
                  <c:v>42620.4820486111</c:v>
                </c:pt>
                <c:pt idx="322">
                  <c:v>42620.4820601852</c:v>
                </c:pt>
                <c:pt idx="323">
                  <c:v>42620.4830902778</c:v>
                </c:pt>
                <c:pt idx="324">
                  <c:v>42620.4831018519</c:v>
                </c:pt>
                <c:pt idx="325">
                  <c:v>42620.4831134259</c:v>
                </c:pt>
                <c:pt idx="326">
                  <c:v>42620.483125</c:v>
                </c:pt>
                <c:pt idx="327">
                  <c:v>42620.4831365741</c:v>
                </c:pt>
                <c:pt idx="328">
                  <c:v>42620.4831481481</c:v>
                </c:pt>
                <c:pt idx="329">
                  <c:v>42620.4831597222</c:v>
                </c:pt>
                <c:pt idx="330">
                  <c:v>42620.4831712963</c:v>
                </c:pt>
                <c:pt idx="331">
                  <c:v>42620.4831828704</c:v>
                </c:pt>
                <c:pt idx="332">
                  <c:v>42620.4831944444</c:v>
                </c:pt>
                <c:pt idx="333">
                  <c:v>42620.4832060185</c:v>
                </c:pt>
                <c:pt idx="334">
                  <c:v>42620.4832175926</c:v>
                </c:pt>
                <c:pt idx="335">
                  <c:v>42620.4832291667</c:v>
                </c:pt>
                <c:pt idx="336">
                  <c:v>42620.4832407407</c:v>
                </c:pt>
                <c:pt idx="337">
                  <c:v>42620.4832523148</c:v>
                </c:pt>
                <c:pt idx="338">
                  <c:v>42620.4832638889</c:v>
                </c:pt>
                <c:pt idx="339">
                  <c:v>42620.483275463</c:v>
                </c:pt>
                <c:pt idx="340">
                  <c:v>42620.483287037</c:v>
                </c:pt>
                <c:pt idx="341">
                  <c:v>42620.4832986111</c:v>
                </c:pt>
                <c:pt idx="342">
                  <c:v>42620.4842939815</c:v>
                </c:pt>
                <c:pt idx="343">
                  <c:v>42620.4843055556</c:v>
                </c:pt>
                <c:pt idx="344">
                  <c:v>42620.4843171296</c:v>
                </c:pt>
                <c:pt idx="345">
                  <c:v>42620.4843287037</c:v>
                </c:pt>
                <c:pt idx="346">
                  <c:v>42620.4843402778</c:v>
                </c:pt>
                <c:pt idx="347">
                  <c:v>42620.4843518519</c:v>
                </c:pt>
                <c:pt idx="348">
                  <c:v>42620.4843634259</c:v>
                </c:pt>
                <c:pt idx="349">
                  <c:v>42620.484375</c:v>
                </c:pt>
                <c:pt idx="350">
                  <c:v>42620.4843865741</c:v>
                </c:pt>
                <c:pt idx="351">
                  <c:v>42620.4843981481</c:v>
                </c:pt>
                <c:pt idx="352">
                  <c:v>42620.4844097222</c:v>
                </c:pt>
                <c:pt idx="353">
                  <c:v>42620.4844212963</c:v>
                </c:pt>
                <c:pt idx="354">
                  <c:v>42620.4844328704</c:v>
                </c:pt>
                <c:pt idx="355">
                  <c:v>42620.4844444444</c:v>
                </c:pt>
                <c:pt idx="356">
                  <c:v>42620.4844560185</c:v>
                </c:pt>
                <c:pt idx="357">
                  <c:v>42620.4844675926</c:v>
                </c:pt>
                <c:pt idx="358">
                  <c:v>42620.4844791667</c:v>
                </c:pt>
                <c:pt idx="359">
                  <c:v>42620.4844907407</c:v>
                </c:pt>
                <c:pt idx="360">
                  <c:v>42620.4845023148</c:v>
                </c:pt>
                <c:pt idx="361">
                  <c:v>42620.485462963</c:v>
                </c:pt>
                <c:pt idx="362">
                  <c:v>42620.485474537</c:v>
                </c:pt>
                <c:pt idx="363">
                  <c:v>42620.4854861111</c:v>
                </c:pt>
                <c:pt idx="364">
                  <c:v>42620.4854976852</c:v>
                </c:pt>
                <c:pt idx="365">
                  <c:v>42620.4855092593</c:v>
                </c:pt>
                <c:pt idx="366">
                  <c:v>42620.4855208333</c:v>
                </c:pt>
                <c:pt idx="367">
                  <c:v>42620.4855324074</c:v>
                </c:pt>
                <c:pt idx="368">
                  <c:v>42620.4855439815</c:v>
                </c:pt>
                <c:pt idx="369">
                  <c:v>42620.4855555556</c:v>
                </c:pt>
                <c:pt idx="370">
                  <c:v>42620.4855671296</c:v>
                </c:pt>
                <c:pt idx="371">
                  <c:v>42620.4855787037</c:v>
                </c:pt>
                <c:pt idx="372">
                  <c:v>42620.4855902778</c:v>
                </c:pt>
                <c:pt idx="373">
                  <c:v>42620.4856018519</c:v>
                </c:pt>
                <c:pt idx="374">
                  <c:v>42620.4856134259</c:v>
                </c:pt>
                <c:pt idx="375">
                  <c:v>42620.485625</c:v>
                </c:pt>
                <c:pt idx="376">
                  <c:v>42620.4856365741</c:v>
                </c:pt>
                <c:pt idx="377">
                  <c:v>42620.4856481481</c:v>
                </c:pt>
                <c:pt idx="378">
                  <c:v>42620.4856597222</c:v>
                </c:pt>
                <c:pt idx="379">
                  <c:v>42620.4856712963</c:v>
                </c:pt>
              </c:numCache>
            </c:numRef>
          </c:cat>
          <c:val>
            <c:numRef>
              <c:f>Vmstat!$H$33:$H$412</c:f>
              <c:numCache>
                <c:formatCode>General</c:formatCode>
                <c:ptCount val="380"/>
                <c:pt idx="0">
                  <c:v>303255464</c:v>
                </c:pt>
                <c:pt idx="1">
                  <c:v>303105240</c:v>
                </c:pt>
                <c:pt idx="2">
                  <c:v>303122056</c:v>
                </c:pt>
                <c:pt idx="3">
                  <c:v>303102632</c:v>
                </c:pt>
                <c:pt idx="4">
                  <c:v>303040568</c:v>
                </c:pt>
                <c:pt idx="5">
                  <c:v>302900496</c:v>
                </c:pt>
                <c:pt idx="6">
                  <c:v>302872616</c:v>
                </c:pt>
                <c:pt idx="7">
                  <c:v>302833744</c:v>
                </c:pt>
                <c:pt idx="8">
                  <c:v>302819152</c:v>
                </c:pt>
                <c:pt idx="9">
                  <c:v>302942520</c:v>
                </c:pt>
                <c:pt idx="10">
                  <c:v>302873984</c:v>
                </c:pt>
                <c:pt idx="11">
                  <c:v>302847672</c:v>
                </c:pt>
                <c:pt idx="12">
                  <c:v>302920184</c:v>
                </c:pt>
                <c:pt idx="13">
                  <c:v>302935336</c:v>
                </c:pt>
                <c:pt idx="14">
                  <c:v>302906272</c:v>
                </c:pt>
                <c:pt idx="15">
                  <c:v>302885960</c:v>
                </c:pt>
                <c:pt idx="16">
                  <c:v>302864400</c:v>
                </c:pt>
                <c:pt idx="17">
                  <c:v>302843248</c:v>
                </c:pt>
                <c:pt idx="18">
                  <c:v>302876768</c:v>
                </c:pt>
                <c:pt idx="19">
                  <c:v>301087416</c:v>
                </c:pt>
                <c:pt idx="20">
                  <c:v>301573112</c:v>
                </c:pt>
                <c:pt idx="21">
                  <c:v>301480144</c:v>
                </c:pt>
                <c:pt idx="22">
                  <c:v>301418064</c:v>
                </c:pt>
                <c:pt idx="23">
                  <c:v>301374840</c:v>
                </c:pt>
                <c:pt idx="24">
                  <c:v>301296800</c:v>
                </c:pt>
                <c:pt idx="25">
                  <c:v>301285544</c:v>
                </c:pt>
                <c:pt idx="26">
                  <c:v>301258648</c:v>
                </c:pt>
                <c:pt idx="27">
                  <c:v>301244264</c:v>
                </c:pt>
                <c:pt idx="28">
                  <c:v>301234904</c:v>
                </c:pt>
                <c:pt idx="29">
                  <c:v>301188176</c:v>
                </c:pt>
                <c:pt idx="30">
                  <c:v>301224160</c:v>
                </c:pt>
                <c:pt idx="31">
                  <c:v>301225840</c:v>
                </c:pt>
                <c:pt idx="32">
                  <c:v>301123704</c:v>
                </c:pt>
                <c:pt idx="33">
                  <c:v>301393960</c:v>
                </c:pt>
                <c:pt idx="34">
                  <c:v>301594456</c:v>
                </c:pt>
                <c:pt idx="35">
                  <c:v>301505880</c:v>
                </c:pt>
                <c:pt idx="36">
                  <c:v>301400248</c:v>
                </c:pt>
                <c:pt idx="37">
                  <c:v>303007696</c:v>
                </c:pt>
                <c:pt idx="38">
                  <c:v>300492992</c:v>
                </c:pt>
                <c:pt idx="39">
                  <c:v>300539720</c:v>
                </c:pt>
                <c:pt idx="40">
                  <c:v>300453928</c:v>
                </c:pt>
                <c:pt idx="41">
                  <c:v>300443848</c:v>
                </c:pt>
                <c:pt idx="42">
                  <c:v>300400624</c:v>
                </c:pt>
                <c:pt idx="43">
                  <c:v>300246136</c:v>
                </c:pt>
                <c:pt idx="44">
                  <c:v>300198464</c:v>
                </c:pt>
                <c:pt idx="45">
                  <c:v>300142264</c:v>
                </c:pt>
                <c:pt idx="46">
                  <c:v>300127144</c:v>
                </c:pt>
                <c:pt idx="47">
                  <c:v>300110896</c:v>
                </c:pt>
                <c:pt idx="48">
                  <c:v>300065104</c:v>
                </c:pt>
                <c:pt idx="49">
                  <c:v>300184608</c:v>
                </c:pt>
                <c:pt idx="50">
                  <c:v>300097248</c:v>
                </c:pt>
                <c:pt idx="51">
                  <c:v>300022192</c:v>
                </c:pt>
                <c:pt idx="52">
                  <c:v>300165976</c:v>
                </c:pt>
                <c:pt idx="53">
                  <c:v>300229088</c:v>
                </c:pt>
                <c:pt idx="54">
                  <c:v>300215784</c:v>
                </c:pt>
                <c:pt idx="55">
                  <c:v>300556640</c:v>
                </c:pt>
                <c:pt idx="56">
                  <c:v>300556856</c:v>
                </c:pt>
                <c:pt idx="57">
                  <c:v>299051584</c:v>
                </c:pt>
                <c:pt idx="58">
                  <c:v>298986976</c:v>
                </c:pt>
                <c:pt idx="59">
                  <c:v>298846712</c:v>
                </c:pt>
                <c:pt idx="60">
                  <c:v>298719440</c:v>
                </c:pt>
                <c:pt idx="61">
                  <c:v>298625664</c:v>
                </c:pt>
                <c:pt idx="62">
                  <c:v>298906656</c:v>
                </c:pt>
                <c:pt idx="63">
                  <c:v>298888904</c:v>
                </c:pt>
                <c:pt idx="64">
                  <c:v>298915488</c:v>
                </c:pt>
                <c:pt idx="65">
                  <c:v>298825024</c:v>
                </c:pt>
                <c:pt idx="66">
                  <c:v>298681032</c:v>
                </c:pt>
                <c:pt idx="67">
                  <c:v>298725928</c:v>
                </c:pt>
                <c:pt idx="68">
                  <c:v>298822056</c:v>
                </c:pt>
                <c:pt idx="69">
                  <c:v>298795608</c:v>
                </c:pt>
                <c:pt idx="70">
                  <c:v>298763144</c:v>
                </c:pt>
                <c:pt idx="71">
                  <c:v>298617424</c:v>
                </c:pt>
                <c:pt idx="72">
                  <c:v>298419120</c:v>
                </c:pt>
                <c:pt idx="73">
                  <c:v>298306136</c:v>
                </c:pt>
                <c:pt idx="74">
                  <c:v>298223120</c:v>
                </c:pt>
                <c:pt idx="75">
                  <c:v>298367432</c:v>
                </c:pt>
                <c:pt idx="76">
                  <c:v>298514344</c:v>
                </c:pt>
                <c:pt idx="77">
                  <c:v>298598120</c:v>
                </c:pt>
                <c:pt idx="78">
                  <c:v>298509776</c:v>
                </c:pt>
                <c:pt idx="79">
                  <c:v>298432656</c:v>
                </c:pt>
                <c:pt idx="80">
                  <c:v>298388720</c:v>
                </c:pt>
                <c:pt idx="81">
                  <c:v>298140256</c:v>
                </c:pt>
                <c:pt idx="82">
                  <c:v>298089856</c:v>
                </c:pt>
                <c:pt idx="83">
                  <c:v>298022768</c:v>
                </c:pt>
                <c:pt idx="84">
                  <c:v>298249136</c:v>
                </c:pt>
                <c:pt idx="85">
                  <c:v>298190672</c:v>
                </c:pt>
                <c:pt idx="86">
                  <c:v>298138136</c:v>
                </c:pt>
                <c:pt idx="87">
                  <c:v>298121984</c:v>
                </c:pt>
                <c:pt idx="88">
                  <c:v>298004992</c:v>
                </c:pt>
                <c:pt idx="89">
                  <c:v>298016952</c:v>
                </c:pt>
                <c:pt idx="90">
                  <c:v>297905632</c:v>
                </c:pt>
                <c:pt idx="91">
                  <c:v>297966656</c:v>
                </c:pt>
                <c:pt idx="92">
                  <c:v>297861728</c:v>
                </c:pt>
                <c:pt idx="93">
                  <c:v>297865128</c:v>
                </c:pt>
                <c:pt idx="94">
                  <c:v>297827152</c:v>
                </c:pt>
                <c:pt idx="95">
                  <c:v>298053960</c:v>
                </c:pt>
                <c:pt idx="96">
                  <c:v>298091560</c:v>
                </c:pt>
                <c:pt idx="97">
                  <c:v>298088768</c:v>
                </c:pt>
                <c:pt idx="98">
                  <c:v>298048064</c:v>
                </c:pt>
                <c:pt idx="99">
                  <c:v>297946536</c:v>
                </c:pt>
                <c:pt idx="100">
                  <c:v>297903848</c:v>
                </c:pt>
                <c:pt idx="101">
                  <c:v>297752192</c:v>
                </c:pt>
                <c:pt idx="102">
                  <c:v>297671920</c:v>
                </c:pt>
                <c:pt idx="103">
                  <c:v>297879152</c:v>
                </c:pt>
                <c:pt idx="104">
                  <c:v>297862216</c:v>
                </c:pt>
                <c:pt idx="105">
                  <c:v>297850776</c:v>
                </c:pt>
                <c:pt idx="106">
                  <c:v>297837920</c:v>
                </c:pt>
                <c:pt idx="107">
                  <c:v>297986688</c:v>
                </c:pt>
                <c:pt idx="108">
                  <c:v>298039576</c:v>
                </c:pt>
                <c:pt idx="109">
                  <c:v>298027696</c:v>
                </c:pt>
                <c:pt idx="110">
                  <c:v>298021984</c:v>
                </c:pt>
                <c:pt idx="111">
                  <c:v>297988120</c:v>
                </c:pt>
                <c:pt idx="112">
                  <c:v>298030024</c:v>
                </c:pt>
                <c:pt idx="113">
                  <c:v>298062032</c:v>
                </c:pt>
                <c:pt idx="114">
                  <c:v>297133960</c:v>
                </c:pt>
                <c:pt idx="115">
                  <c:v>297774704</c:v>
                </c:pt>
                <c:pt idx="116">
                  <c:v>296900216</c:v>
                </c:pt>
                <c:pt idx="117">
                  <c:v>297577464</c:v>
                </c:pt>
                <c:pt idx="118">
                  <c:v>297419416</c:v>
                </c:pt>
                <c:pt idx="119">
                  <c:v>297994288</c:v>
                </c:pt>
                <c:pt idx="120">
                  <c:v>297583640</c:v>
                </c:pt>
                <c:pt idx="121">
                  <c:v>298281328</c:v>
                </c:pt>
                <c:pt idx="122">
                  <c:v>297821384</c:v>
                </c:pt>
                <c:pt idx="123">
                  <c:v>297263112</c:v>
                </c:pt>
                <c:pt idx="124">
                  <c:v>298098464</c:v>
                </c:pt>
                <c:pt idx="125">
                  <c:v>297504400</c:v>
                </c:pt>
                <c:pt idx="126">
                  <c:v>298221560</c:v>
                </c:pt>
                <c:pt idx="127">
                  <c:v>297626384</c:v>
                </c:pt>
                <c:pt idx="128">
                  <c:v>297068232</c:v>
                </c:pt>
                <c:pt idx="129">
                  <c:v>298251816</c:v>
                </c:pt>
                <c:pt idx="130">
                  <c:v>297651384</c:v>
                </c:pt>
                <c:pt idx="131">
                  <c:v>298012040</c:v>
                </c:pt>
                <c:pt idx="132">
                  <c:v>298402656</c:v>
                </c:pt>
                <c:pt idx="133">
                  <c:v>298840664</c:v>
                </c:pt>
                <c:pt idx="134">
                  <c:v>298210064</c:v>
                </c:pt>
                <c:pt idx="135">
                  <c:v>298895736</c:v>
                </c:pt>
                <c:pt idx="136">
                  <c:v>298251440</c:v>
                </c:pt>
                <c:pt idx="137">
                  <c:v>298899128</c:v>
                </c:pt>
                <c:pt idx="138">
                  <c:v>298220000</c:v>
                </c:pt>
                <c:pt idx="139">
                  <c:v>298798024</c:v>
                </c:pt>
                <c:pt idx="140">
                  <c:v>298083224</c:v>
                </c:pt>
                <c:pt idx="141">
                  <c:v>297497784</c:v>
                </c:pt>
                <c:pt idx="142">
                  <c:v>298170080</c:v>
                </c:pt>
                <c:pt idx="143">
                  <c:v>297431600</c:v>
                </c:pt>
                <c:pt idx="144">
                  <c:v>298276808</c:v>
                </c:pt>
                <c:pt idx="145">
                  <c:v>297649536</c:v>
                </c:pt>
                <c:pt idx="146">
                  <c:v>298312456</c:v>
                </c:pt>
                <c:pt idx="147">
                  <c:v>297422744</c:v>
                </c:pt>
                <c:pt idx="148">
                  <c:v>297822424</c:v>
                </c:pt>
                <c:pt idx="149">
                  <c:v>297212520</c:v>
                </c:pt>
                <c:pt idx="150">
                  <c:v>297989048</c:v>
                </c:pt>
                <c:pt idx="151">
                  <c:v>297385944</c:v>
                </c:pt>
                <c:pt idx="152">
                  <c:v>293981792</c:v>
                </c:pt>
                <c:pt idx="153">
                  <c:v>294846512</c:v>
                </c:pt>
                <c:pt idx="154">
                  <c:v>294352144</c:v>
                </c:pt>
                <c:pt idx="155">
                  <c:v>293723512</c:v>
                </c:pt>
                <c:pt idx="156">
                  <c:v>294477384</c:v>
                </c:pt>
                <c:pt idx="157">
                  <c:v>293998176</c:v>
                </c:pt>
                <c:pt idx="158">
                  <c:v>294618008</c:v>
                </c:pt>
                <c:pt idx="159">
                  <c:v>293990912</c:v>
                </c:pt>
                <c:pt idx="160">
                  <c:v>294689584</c:v>
                </c:pt>
                <c:pt idx="161">
                  <c:v>294114960</c:v>
                </c:pt>
                <c:pt idx="162">
                  <c:v>294289760</c:v>
                </c:pt>
                <c:pt idx="163">
                  <c:v>294216608</c:v>
                </c:pt>
                <c:pt idx="164">
                  <c:v>294060056</c:v>
                </c:pt>
                <c:pt idx="165">
                  <c:v>293850640</c:v>
                </c:pt>
                <c:pt idx="166">
                  <c:v>294601824</c:v>
                </c:pt>
                <c:pt idx="167">
                  <c:v>294018704</c:v>
                </c:pt>
                <c:pt idx="168">
                  <c:v>294740080</c:v>
                </c:pt>
                <c:pt idx="169">
                  <c:v>294096240</c:v>
                </c:pt>
                <c:pt idx="170">
                  <c:v>294799336</c:v>
                </c:pt>
                <c:pt idx="171">
                  <c:v>296534464</c:v>
                </c:pt>
                <c:pt idx="172">
                  <c:v>295902112</c:v>
                </c:pt>
                <c:pt idx="173">
                  <c:v>296646208</c:v>
                </c:pt>
                <c:pt idx="174">
                  <c:v>296123104</c:v>
                </c:pt>
                <c:pt idx="175">
                  <c:v>296766552</c:v>
                </c:pt>
                <c:pt idx="176">
                  <c:v>296212880</c:v>
                </c:pt>
                <c:pt idx="177">
                  <c:v>295564440</c:v>
                </c:pt>
                <c:pt idx="178">
                  <c:v>296165984</c:v>
                </c:pt>
                <c:pt idx="179">
                  <c:v>295804656</c:v>
                </c:pt>
                <c:pt idx="180">
                  <c:v>295859480</c:v>
                </c:pt>
                <c:pt idx="181">
                  <c:v>296525816</c:v>
                </c:pt>
                <c:pt idx="182">
                  <c:v>295935976</c:v>
                </c:pt>
                <c:pt idx="183">
                  <c:v>296562888</c:v>
                </c:pt>
                <c:pt idx="184">
                  <c:v>296022264</c:v>
                </c:pt>
                <c:pt idx="185">
                  <c:v>295685624</c:v>
                </c:pt>
                <c:pt idx="186">
                  <c:v>296353728</c:v>
                </c:pt>
                <c:pt idx="187">
                  <c:v>295795792</c:v>
                </c:pt>
                <c:pt idx="188">
                  <c:v>296498440</c:v>
                </c:pt>
                <c:pt idx="189">
                  <c:v>296325576</c:v>
                </c:pt>
                <c:pt idx="190">
                  <c:v>296175464</c:v>
                </c:pt>
                <c:pt idx="191">
                  <c:v>296873952</c:v>
                </c:pt>
                <c:pt idx="192">
                  <c:v>296285864</c:v>
                </c:pt>
                <c:pt idx="193">
                  <c:v>296025240</c:v>
                </c:pt>
                <c:pt idx="194">
                  <c:v>295710920</c:v>
                </c:pt>
                <c:pt idx="195">
                  <c:v>296360056</c:v>
                </c:pt>
                <c:pt idx="196">
                  <c:v>295780752</c:v>
                </c:pt>
                <c:pt idx="197">
                  <c:v>296446752</c:v>
                </c:pt>
                <c:pt idx="198">
                  <c:v>295843016</c:v>
                </c:pt>
                <c:pt idx="199">
                  <c:v>296558496</c:v>
                </c:pt>
                <c:pt idx="200">
                  <c:v>295916424</c:v>
                </c:pt>
                <c:pt idx="201">
                  <c:v>296579144</c:v>
                </c:pt>
                <c:pt idx="202">
                  <c:v>296009936</c:v>
                </c:pt>
                <c:pt idx="203">
                  <c:v>295721464</c:v>
                </c:pt>
                <c:pt idx="204">
                  <c:v>296170256</c:v>
                </c:pt>
                <c:pt idx="205">
                  <c:v>295539496</c:v>
                </c:pt>
                <c:pt idx="206">
                  <c:v>296302664</c:v>
                </c:pt>
                <c:pt idx="207">
                  <c:v>296601888</c:v>
                </c:pt>
                <c:pt idx="208">
                  <c:v>296779712</c:v>
                </c:pt>
                <c:pt idx="209">
                  <c:v>297078152</c:v>
                </c:pt>
                <c:pt idx="210">
                  <c:v>296679056</c:v>
                </c:pt>
                <c:pt idx="211">
                  <c:v>296123176</c:v>
                </c:pt>
                <c:pt idx="212">
                  <c:v>296938424</c:v>
                </c:pt>
                <c:pt idx="213">
                  <c:v>296272512</c:v>
                </c:pt>
                <c:pt idx="214">
                  <c:v>296919800</c:v>
                </c:pt>
                <c:pt idx="215">
                  <c:v>296262464</c:v>
                </c:pt>
                <c:pt idx="216">
                  <c:v>296019720</c:v>
                </c:pt>
                <c:pt idx="217">
                  <c:v>295875568</c:v>
                </c:pt>
                <c:pt idx="218">
                  <c:v>296567760</c:v>
                </c:pt>
                <c:pt idx="219">
                  <c:v>295999552</c:v>
                </c:pt>
                <c:pt idx="220">
                  <c:v>296643592</c:v>
                </c:pt>
                <c:pt idx="221">
                  <c:v>296155736</c:v>
                </c:pt>
                <c:pt idx="222">
                  <c:v>295585552</c:v>
                </c:pt>
                <c:pt idx="223">
                  <c:v>296237336</c:v>
                </c:pt>
                <c:pt idx="224">
                  <c:v>295653408</c:v>
                </c:pt>
                <c:pt idx="225">
                  <c:v>296322280</c:v>
                </c:pt>
                <c:pt idx="226">
                  <c:v>295645120</c:v>
                </c:pt>
                <c:pt idx="227">
                  <c:v>296349792</c:v>
                </c:pt>
                <c:pt idx="228">
                  <c:v>296219968</c:v>
                </c:pt>
                <c:pt idx="229">
                  <c:v>296508528</c:v>
                </c:pt>
                <c:pt idx="230">
                  <c:v>295863096</c:v>
                </c:pt>
                <c:pt idx="231">
                  <c:v>296638624</c:v>
                </c:pt>
                <c:pt idx="232">
                  <c:v>296355896</c:v>
                </c:pt>
                <c:pt idx="233">
                  <c:v>295703016</c:v>
                </c:pt>
                <c:pt idx="234">
                  <c:v>296318992</c:v>
                </c:pt>
                <c:pt idx="235">
                  <c:v>295745816</c:v>
                </c:pt>
                <c:pt idx="236">
                  <c:v>296557184</c:v>
                </c:pt>
                <c:pt idx="237">
                  <c:v>295959376</c:v>
                </c:pt>
                <c:pt idx="238">
                  <c:v>296739296</c:v>
                </c:pt>
                <c:pt idx="239">
                  <c:v>296176216</c:v>
                </c:pt>
                <c:pt idx="240">
                  <c:v>296949528</c:v>
                </c:pt>
                <c:pt idx="241">
                  <c:v>296425816</c:v>
                </c:pt>
                <c:pt idx="242">
                  <c:v>295945096</c:v>
                </c:pt>
                <c:pt idx="243">
                  <c:v>296608096</c:v>
                </c:pt>
                <c:pt idx="244">
                  <c:v>296277336</c:v>
                </c:pt>
                <c:pt idx="245">
                  <c:v>296190440</c:v>
                </c:pt>
                <c:pt idx="246">
                  <c:v>296918352</c:v>
                </c:pt>
                <c:pt idx="247">
                  <c:v>295545120</c:v>
                </c:pt>
                <c:pt idx="248">
                  <c:v>295184720</c:v>
                </c:pt>
                <c:pt idx="249">
                  <c:v>295873288</c:v>
                </c:pt>
                <c:pt idx="250">
                  <c:v>295299824</c:v>
                </c:pt>
                <c:pt idx="251">
                  <c:v>296020360</c:v>
                </c:pt>
                <c:pt idx="252">
                  <c:v>295318992</c:v>
                </c:pt>
                <c:pt idx="253">
                  <c:v>295869760</c:v>
                </c:pt>
                <c:pt idx="254">
                  <c:v>295175344</c:v>
                </c:pt>
                <c:pt idx="255">
                  <c:v>295900672</c:v>
                </c:pt>
                <c:pt idx="256">
                  <c:v>294990272</c:v>
                </c:pt>
                <c:pt idx="257">
                  <c:v>294646568</c:v>
                </c:pt>
                <c:pt idx="258">
                  <c:v>294493472</c:v>
                </c:pt>
                <c:pt idx="259">
                  <c:v>295530304</c:v>
                </c:pt>
                <c:pt idx="260">
                  <c:v>294883400</c:v>
                </c:pt>
                <c:pt idx="261">
                  <c:v>295815888</c:v>
                </c:pt>
                <c:pt idx="262">
                  <c:v>295387400</c:v>
                </c:pt>
                <c:pt idx="263">
                  <c:v>294752648</c:v>
                </c:pt>
                <c:pt idx="264">
                  <c:v>294613288</c:v>
                </c:pt>
                <c:pt idx="265">
                  <c:v>295741016</c:v>
                </c:pt>
                <c:pt idx="266">
                  <c:v>294397608</c:v>
                </c:pt>
                <c:pt idx="267">
                  <c:v>294345328</c:v>
                </c:pt>
                <c:pt idx="268">
                  <c:v>294183952</c:v>
                </c:pt>
                <c:pt idx="269">
                  <c:v>293982392</c:v>
                </c:pt>
                <c:pt idx="270">
                  <c:v>293838096</c:v>
                </c:pt>
                <c:pt idx="271">
                  <c:v>293676296</c:v>
                </c:pt>
                <c:pt idx="272">
                  <c:v>293483808</c:v>
                </c:pt>
                <c:pt idx="273">
                  <c:v>293391616</c:v>
                </c:pt>
                <c:pt idx="274">
                  <c:v>293248248</c:v>
                </c:pt>
                <c:pt idx="275">
                  <c:v>293058320</c:v>
                </c:pt>
                <c:pt idx="276">
                  <c:v>293176176</c:v>
                </c:pt>
                <c:pt idx="277">
                  <c:v>293081280</c:v>
                </c:pt>
                <c:pt idx="278">
                  <c:v>292988232</c:v>
                </c:pt>
                <c:pt idx="279">
                  <c:v>292867240</c:v>
                </c:pt>
                <c:pt idx="280">
                  <c:v>292706784</c:v>
                </c:pt>
                <c:pt idx="281">
                  <c:v>292517472</c:v>
                </c:pt>
                <c:pt idx="282">
                  <c:v>292493984</c:v>
                </c:pt>
                <c:pt idx="283">
                  <c:v>292418496</c:v>
                </c:pt>
                <c:pt idx="284">
                  <c:v>292405216</c:v>
                </c:pt>
                <c:pt idx="285">
                  <c:v>298447768</c:v>
                </c:pt>
                <c:pt idx="286">
                  <c:v>298393816</c:v>
                </c:pt>
                <c:pt idx="287">
                  <c:v>299490936</c:v>
                </c:pt>
                <c:pt idx="288">
                  <c:v>299492672</c:v>
                </c:pt>
                <c:pt idx="289">
                  <c:v>299415528</c:v>
                </c:pt>
                <c:pt idx="290">
                  <c:v>299264968</c:v>
                </c:pt>
                <c:pt idx="291">
                  <c:v>299372616</c:v>
                </c:pt>
                <c:pt idx="292">
                  <c:v>299282592</c:v>
                </c:pt>
                <c:pt idx="293">
                  <c:v>299851592</c:v>
                </c:pt>
                <c:pt idx="294">
                  <c:v>299637024</c:v>
                </c:pt>
                <c:pt idx="295">
                  <c:v>299595728</c:v>
                </c:pt>
                <c:pt idx="296">
                  <c:v>299415984</c:v>
                </c:pt>
                <c:pt idx="297">
                  <c:v>299252232</c:v>
                </c:pt>
                <c:pt idx="298">
                  <c:v>299409600</c:v>
                </c:pt>
                <c:pt idx="299">
                  <c:v>299284312</c:v>
                </c:pt>
                <c:pt idx="300">
                  <c:v>299290208</c:v>
                </c:pt>
                <c:pt idx="301">
                  <c:v>299257592</c:v>
                </c:pt>
                <c:pt idx="302">
                  <c:v>299197616</c:v>
                </c:pt>
                <c:pt idx="303">
                  <c:v>299470784</c:v>
                </c:pt>
                <c:pt idx="304">
                  <c:v>299481240</c:v>
                </c:pt>
                <c:pt idx="305">
                  <c:v>299468976</c:v>
                </c:pt>
                <c:pt idx="306">
                  <c:v>299603560</c:v>
                </c:pt>
                <c:pt idx="307">
                  <c:v>299566304</c:v>
                </c:pt>
                <c:pt idx="308">
                  <c:v>299560008</c:v>
                </c:pt>
                <c:pt idx="309">
                  <c:v>299573704</c:v>
                </c:pt>
                <c:pt idx="310">
                  <c:v>299514880</c:v>
                </c:pt>
                <c:pt idx="311">
                  <c:v>299448488</c:v>
                </c:pt>
                <c:pt idx="312">
                  <c:v>299481696</c:v>
                </c:pt>
                <c:pt idx="313">
                  <c:v>299446712</c:v>
                </c:pt>
                <c:pt idx="314">
                  <c:v>299433392</c:v>
                </c:pt>
                <c:pt idx="315">
                  <c:v>299395672</c:v>
                </c:pt>
                <c:pt idx="316">
                  <c:v>299402424</c:v>
                </c:pt>
                <c:pt idx="317">
                  <c:v>299382488</c:v>
                </c:pt>
                <c:pt idx="318">
                  <c:v>299367856</c:v>
                </c:pt>
                <c:pt idx="319">
                  <c:v>299390448</c:v>
                </c:pt>
                <c:pt idx="320">
                  <c:v>299362328</c:v>
                </c:pt>
                <c:pt idx="321">
                  <c:v>299334856</c:v>
                </c:pt>
                <c:pt idx="322">
                  <c:v>299428200</c:v>
                </c:pt>
                <c:pt idx="323">
                  <c:v>299241832</c:v>
                </c:pt>
                <c:pt idx="324">
                  <c:v>299176440</c:v>
                </c:pt>
                <c:pt idx="325">
                  <c:v>299120912</c:v>
                </c:pt>
                <c:pt idx="326">
                  <c:v>299056344</c:v>
                </c:pt>
                <c:pt idx="327">
                  <c:v>299033760</c:v>
                </c:pt>
                <c:pt idx="328">
                  <c:v>299006520</c:v>
                </c:pt>
                <c:pt idx="329">
                  <c:v>298699632</c:v>
                </c:pt>
                <c:pt idx="330">
                  <c:v>299499384</c:v>
                </c:pt>
                <c:pt idx="331">
                  <c:v>299511216</c:v>
                </c:pt>
                <c:pt idx="332">
                  <c:v>299438456</c:v>
                </c:pt>
                <c:pt idx="333">
                  <c:v>299554920</c:v>
                </c:pt>
                <c:pt idx="334">
                  <c:v>299515968</c:v>
                </c:pt>
                <c:pt idx="335">
                  <c:v>299449416</c:v>
                </c:pt>
                <c:pt idx="336">
                  <c:v>299416112</c:v>
                </c:pt>
                <c:pt idx="337">
                  <c:v>299429040</c:v>
                </c:pt>
                <c:pt idx="338">
                  <c:v>299401816</c:v>
                </c:pt>
                <c:pt idx="339">
                  <c:v>299372544</c:v>
                </c:pt>
                <c:pt idx="340">
                  <c:v>299343904</c:v>
                </c:pt>
                <c:pt idx="341">
                  <c:v>299526040</c:v>
                </c:pt>
                <c:pt idx="342">
                  <c:v>299046344</c:v>
                </c:pt>
                <c:pt idx="343">
                  <c:v>298999488</c:v>
                </c:pt>
                <c:pt idx="344">
                  <c:v>298989392</c:v>
                </c:pt>
                <c:pt idx="345">
                  <c:v>298978416</c:v>
                </c:pt>
                <c:pt idx="346">
                  <c:v>298940880</c:v>
                </c:pt>
                <c:pt idx="347">
                  <c:v>298880912</c:v>
                </c:pt>
                <c:pt idx="348">
                  <c:v>298758456</c:v>
                </c:pt>
                <c:pt idx="349">
                  <c:v>298751488</c:v>
                </c:pt>
                <c:pt idx="350">
                  <c:v>298777688</c:v>
                </c:pt>
                <c:pt idx="351">
                  <c:v>298759504</c:v>
                </c:pt>
                <c:pt idx="352">
                  <c:v>298784680</c:v>
                </c:pt>
                <c:pt idx="353">
                  <c:v>298774584</c:v>
                </c:pt>
                <c:pt idx="354">
                  <c:v>298729872</c:v>
                </c:pt>
                <c:pt idx="355">
                  <c:v>298716288</c:v>
                </c:pt>
                <c:pt idx="356">
                  <c:v>298741592</c:v>
                </c:pt>
                <c:pt idx="357">
                  <c:v>298732088</c:v>
                </c:pt>
                <c:pt idx="358">
                  <c:v>298733216</c:v>
                </c:pt>
                <c:pt idx="359">
                  <c:v>298706424</c:v>
                </c:pt>
                <c:pt idx="360">
                  <c:v>299020768</c:v>
                </c:pt>
                <c:pt idx="361">
                  <c:v>299235824</c:v>
                </c:pt>
                <c:pt idx="362">
                  <c:v>299214816</c:v>
                </c:pt>
                <c:pt idx="363">
                  <c:v>299185720</c:v>
                </c:pt>
                <c:pt idx="364">
                  <c:v>299325696</c:v>
                </c:pt>
                <c:pt idx="365">
                  <c:v>299321984</c:v>
                </c:pt>
                <c:pt idx="366">
                  <c:v>299296776</c:v>
                </c:pt>
                <c:pt idx="367">
                  <c:v>299223352</c:v>
                </c:pt>
                <c:pt idx="368">
                  <c:v>299021080</c:v>
                </c:pt>
                <c:pt idx="369">
                  <c:v>298965120</c:v>
                </c:pt>
                <c:pt idx="370">
                  <c:v>298849624</c:v>
                </c:pt>
                <c:pt idx="371">
                  <c:v>298738520</c:v>
                </c:pt>
                <c:pt idx="372">
                  <c:v>298633056</c:v>
                </c:pt>
                <c:pt idx="373">
                  <c:v>298409208</c:v>
                </c:pt>
                <c:pt idx="374">
                  <c:v>298281776</c:v>
                </c:pt>
                <c:pt idx="375">
                  <c:v>298251224</c:v>
                </c:pt>
                <c:pt idx="376">
                  <c:v>298271912</c:v>
                </c:pt>
                <c:pt idx="377">
                  <c:v>298751056</c:v>
                </c:pt>
                <c:pt idx="378">
                  <c:v>298801360</c:v>
                </c:pt>
                <c:pt idx="379">
                  <c:v>298782344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Date/Time</a:t>
                </a:r>
              </a:p>
            </c:rich>
          </c:tx>
          <c:layout/>
        </c:title>
        <c:numFmt formatCode="ddd m/d/yy hh:mm:ss" sourceLinked="0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Kbytes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guds.847c8e32.tegu-2016.09.07.11.03.56 Paging Activity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</c:v>
          </c:tx>
          <c:spPr>
            <a:ln w="28575"/>
          </c:spPr>
          <c:marker>
            <c:symbol val="none"/>
          </c:marker>
          <c:cat>
            <c:numRef>
              <c:f>Vmstat!$C$33:$C$412</c:f>
              <c:numCache>
                <c:formatCode>General</c:formatCode>
                <c:ptCount val="380"/>
                <c:pt idx="0">
                  <c:v>42620.4615856481</c:v>
                </c:pt>
                <c:pt idx="1">
                  <c:v>42620.4615972222</c:v>
                </c:pt>
                <c:pt idx="2">
                  <c:v>42620.4616087963</c:v>
                </c:pt>
                <c:pt idx="3">
                  <c:v>42620.4616203704</c:v>
                </c:pt>
                <c:pt idx="4">
                  <c:v>42620.4616319444</c:v>
                </c:pt>
                <c:pt idx="5">
                  <c:v>42620.4616435185</c:v>
                </c:pt>
                <c:pt idx="6">
                  <c:v>42620.4616550926</c:v>
                </c:pt>
                <c:pt idx="7">
                  <c:v>42620.4616666667</c:v>
                </c:pt>
                <c:pt idx="8">
                  <c:v>42620.4616782407</c:v>
                </c:pt>
                <c:pt idx="9">
                  <c:v>42620.4616898148</c:v>
                </c:pt>
                <c:pt idx="10">
                  <c:v>42620.4617013889</c:v>
                </c:pt>
                <c:pt idx="11">
                  <c:v>42620.461712963</c:v>
                </c:pt>
                <c:pt idx="12">
                  <c:v>42620.461724537</c:v>
                </c:pt>
                <c:pt idx="13">
                  <c:v>42620.4617361111</c:v>
                </c:pt>
                <c:pt idx="14">
                  <c:v>42620.4617476852</c:v>
                </c:pt>
                <c:pt idx="15">
                  <c:v>42620.4617592593</c:v>
                </c:pt>
                <c:pt idx="16">
                  <c:v>42620.4617708333</c:v>
                </c:pt>
                <c:pt idx="17">
                  <c:v>42620.4617824074</c:v>
                </c:pt>
                <c:pt idx="18">
                  <c:v>42620.4617939815</c:v>
                </c:pt>
                <c:pt idx="19">
                  <c:v>42620.4628472222</c:v>
                </c:pt>
                <c:pt idx="20">
                  <c:v>42620.4628587963</c:v>
                </c:pt>
                <c:pt idx="21">
                  <c:v>42620.4628703704</c:v>
                </c:pt>
                <c:pt idx="22">
                  <c:v>42620.4628819444</c:v>
                </c:pt>
                <c:pt idx="23">
                  <c:v>42620.4628935185</c:v>
                </c:pt>
                <c:pt idx="24">
                  <c:v>42620.4629050926</c:v>
                </c:pt>
                <c:pt idx="25">
                  <c:v>42620.4629166667</c:v>
                </c:pt>
                <c:pt idx="26">
                  <c:v>42620.4629282407</c:v>
                </c:pt>
                <c:pt idx="27">
                  <c:v>42620.4629398148</c:v>
                </c:pt>
                <c:pt idx="28">
                  <c:v>42620.4629513889</c:v>
                </c:pt>
                <c:pt idx="29">
                  <c:v>42620.462962963</c:v>
                </c:pt>
                <c:pt idx="30">
                  <c:v>42620.462974537</c:v>
                </c:pt>
                <c:pt idx="31">
                  <c:v>42620.4629861111</c:v>
                </c:pt>
                <c:pt idx="32">
                  <c:v>42620.4629976852</c:v>
                </c:pt>
                <c:pt idx="33">
                  <c:v>42620.4630092593</c:v>
                </c:pt>
                <c:pt idx="34">
                  <c:v>42620.4630208333</c:v>
                </c:pt>
                <c:pt idx="35">
                  <c:v>42620.4630324074</c:v>
                </c:pt>
                <c:pt idx="36">
                  <c:v>42620.4630439815</c:v>
                </c:pt>
                <c:pt idx="37">
                  <c:v>42620.4630555556</c:v>
                </c:pt>
                <c:pt idx="38">
                  <c:v>42620.4640509259</c:v>
                </c:pt>
                <c:pt idx="39">
                  <c:v>42620.4640625</c:v>
                </c:pt>
                <c:pt idx="40">
                  <c:v>42620.4640740741</c:v>
                </c:pt>
                <c:pt idx="41">
                  <c:v>42620.4640856481</c:v>
                </c:pt>
                <c:pt idx="42">
                  <c:v>42620.4640972222</c:v>
                </c:pt>
                <c:pt idx="43">
                  <c:v>42620.4641087963</c:v>
                </c:pt>
                <c:pt idx="44">
                  <c:v>42620.4641203704</c:v>
                </c:pt>
                <c:pt idx="45">
                  <c:v>42620.4641319444</c:v>
                </c:pt>
                <c:pt idx="46">
                  <c:v>42620.4641435185</c:v>
                </c:pt>
                <c:pt idx="47">
                  <c:v>42620.4641550926</c:v>
                </c:pt>
                <c:pt idx="48">
                  <c:v>42620.4641666667</c:v>
                </c:pt>
                <c:pt idx="49">
                  <c:v>42620.4641782407</c:v>
                </c:pt>
                <c:pt idx="50">
                  <c:v>42620.4641898148</c:v>
                </c:pt>
                <c:pt idx="51">
                  <c:v>42620.4642013889</c:v>
                </c:pt>
                <c:pt idx="52">
                  <c:v>42620.464212963</c:v>
                </c:pt>
                <c:pt idx="53">
                  <c:v>42620.464224537</c:v>
                </c:pt>
                <c:pt idx="54">
                  <c:v>42620.4642361111</c:v>
                </c:pt>
                <c:pt idx="55">
                  <c:v>42620.4642476852</c:v>
                </c:pt>
                <c:pt idx="56">
                  <c:v>42620.4642592593</c:v>
                </c:pt>
                <c:pt idx="57">
                  <c:v>42620.4653356482</c:v>
                </c:pt>
                <c:pt idx="58">
                  <c:v>42620.4653472222</c:v>
                </c:pt>
                <c:pt idx="59">
                  <c:v>42620.4653587963</c:v>
                </c:pt>
                <c:pt idx="60">
                  <c:v>42620.4653703704</c:v>
                </c:pt>
                <c:pt idx="61">
                  <c:v>42620.4653819444</c:v>
                </c:pt>
                <c:pt idx="62">
                  <c:v>42620.4653935185</c:v>
                </c:pt>
                <c:pt idx="63">
                  <c:v>42620.4654050926</c:v>
                </c:pt>
                <c:pt idx="64">
                  <c:v>42620.4654166667</c:v>
                </c:pt>
                <c:pt idx="65">
                  <c:v>42620.4654282407</c:v>
                </c:pt>
                <c:pt idx="66">
                  <c:v>42620.4654398148</c:v>
                </c:pt>
                <c:pt idx="67">
                  <c:v>42620.4654513889</c:v>
                </c:pt>
                <c:pt idx="68">
                  <c:v>42620.465462963</c:v>
                </c:pt>
                <c:pt idx="69">
                  <c:v>42620.465474537</c:v>
                </c:pt>
                <c:pt idx="70">
                  <c:v>42620.4654861111</c:v>
                </c:pt>
                <c:pt idx="71">
                  <c:v>42620.4654976852</c:v>
                </c:pt>
                <c:pt idx="72">
                  <c:v>42620.4655092593</c:v>
                </c:pt>
                <c:pt idx="73">
                  <c:v>42620.4655208333</c:v>
                </c:pt>
                <c:pt idx="74">
                  <c:v>42620.4655324074</c:v>
                </c:pt>
                <c:pt idx="75">
                  <c:v>42620.4655439815</c:v>
                </c:pt>
                <c:pt idx="76">
                  <c:v>42620.4664814815</c:v>
                </c:pt>
                <c:pt idx="77">
                  <c:v>42620.4664930556</c:v>
                </c:pt>
                <c:pt idx="78">
                  <c:v>42620.4665046296</c:v>
                </c:pt>
                <c:pt idx="79">
                  <c:v>42620.4665162037</c:v>
                </c:pt>
                <c:pt idx="80">
                  <c:v>42620.4665277778</c:v>
                </c:pt>
                <c:pt idx="81">
                  <c:v>42620.4665393519</c:v>
                </c:pt>
                <c:pt idx="82">
                  <c:v>42620.4665509259</c:v>
                </c:pt>
                <c:pt idx="83">
                  <c:v>42620.4665625</c:v>
                </c:pt>
                <c:pt idx="84">
                  <c:v>42620.4665740741</c:v>
                </c:pt>
                <c:pt idx="85">
                  <c:v>42620.4665856482</c:v>
                </c:pt>
                <c:pt idx="86">
                  <c:v>42620.4665972222</c:v>
                </c:pt>
                <c:pt idx="87">
                  <c:v>42620.4666087963</c:v>
                </c:pt>
                <c:pt idx="88">
                  <c:v>42620.4666203704</c:v>
                </c:pt>
                <c:pt idx="89">
                  <c:v>42620.4666319444</c:v>
                </c:pt>
                <c:pt idx="90">
                  <c:v>42620.4666435185</c:v>
                </c:pt>
                <c:pt idx="91">
                  <c:v>42620.4666550926</c:v>
                </c:pt>
                <c:pt idx="92">
                  <c:v>42620.4666666667</c:v>
                </c:pt>
                <c:pt idx="93">
                  <c:v>42620.4666782407</c:v>
                </c:pt>
                <c:pt idx="94">
                  <c:v>42620.4666898148</c:v>
                </c:pt>
                <c:pt idx="95">
                  <c:v>42620.4678472222</c:v>
                </c:pt>
                <c:pt idx="96">
                  <c:v>42620.4678587963</c:v>
                </c:pt>
                <c:pt idx="97">
                  <c:v>42620.4678703704</c:v>
                </c:pt>
                <c:pt idx="98">
                  <c:v>42620.4678819444</c:v>
                </c:pt>
                <c:pt idx="99">
                  <c:v>42620.4678935185</c:v>
                </c:pt>
                <c:pt idx="100">
                  <c:v>42620.4679050926</c:v>
                </c:pt>
                <c:pt idx="101">
                  <c:v>42620.4679166667</c:v>
                </c:pt>
                <c:pt idx="102">
                  <c:v>42620.4679282407</c:v>
                </c:pt>
                <c:pt idx="103">
                  <c:v>42620.4679398148</c:v>
                </c:pt>
                <c:pt idx="104">
                  <c:v>42620.4679513889</c:v>
                </c:pt>
                <c:pt idx="105">
                  <c:v>42620.467962963</c:v>
                </c:pt>
                <c:pt idx="106">
                  <c:v>42620.467974537</c:v>
                </c:pt>
                <c:pt idx="107">
                  <c:v>42620.4679861111</c:v>
                </c:pt>
                <c:pt idx="108">
                  <c:v>42620.4679976852</c:v>
                </c:pt>
                <c:pt idx="109">
                  <c:v>42620.4680092593</c:v>
                </c:pt>
                <c:pt idx="110">
                  <c:v>42620.4680208333</c:v>
                </c:pt>
                <c:pt idx="111">
                  <c:v>42620.4680324074</c:v>
                </c:pt>
                <c:pt idx="112">
                  <c:v>42620.4680439815</c:v>
                </c:pt>
                <c:pt idx="113">
                  <c:v>42620.4680555556</c:v>
                </c:pt>
                <c:pt idx="114">
                  <c:v>42620.4692939815</c:v>
                </c:pt>
                <c:pt idx="115">
                  <c:v>42620.4693055556</c:v>
                </c:pt>
                <c:pt idx="116">
                  <c:v>42620.4693171296</c:v>
                </c:pt>
                <c:pt idx="117">
                  <c:v>42620.4693287037</c:v>
                </c:pt>
                <c:pt idx="118">
                  <c:v>42620.4693402778</c:v>
                </c:pt>
                <c:pt idx="119">
                  <c:v>42620.4693518519</c:v>
                </c:pt>
                <c:pt idx="120">
                  <c:v>42620.4693634259</c:v>
                </c:pt>
                <c:pt idx="121">
                  <c:v>42620.469375</c:v>
                </c:pt>
                <c:pt idx="122">
                  <c:v>42620.4693865741</c:v>
                </c:pt>
                <c:pt idx="123">
                  <c:v>42620.4693981481</c:v>
                </c:pt>
                <c:pt idx="124">
                  <c:v>42620.4694097222</c:v>
                </c:pt>
                <c:pt idx="125">
                  <c:v>42620.4694212963</c:v>
                </c:pt>
                <c:pt idx="126">
                  <c:v>42620.4694328704</c:v>
                </c:pt>
                <c:pt idx="127">
                  <c:v>42620.4694444444</c:v>
                </c:pt>
                <c:pt idx="128">
                  <c:v>42620.4694560185</c:v>
                </c:pt>
                <c:pt idx="129">
                  <c:v>42620.4694675926</c:v>
                </c:pt>
                <c:pt idx="130">
                  <c:v>42620.4694791667</c:v>
                </c:pt>
                <c:pt idx="131">
                  <c:v>42620.4694907407</c:v>
                </c:pt>
                <c:pt idx="132">
                  <c:v>42620.4695023148</c:v>
                </c:pt>
                <c:pt idx="133">
                  <c:v>42620.470625</c:v>
                </c:pt>
                <c:pt idx="134">
                  <c:v>42620.4706365741</c:v>
                </c:pt>
                <c:pt idx="135">
                  <c:v>42620.4706481481</c:v>
                </c:pt>
                <c:pt idx="136">
                  <c:v>42620.4706597222</c:v>
                </c:pt>
                <c:pt idx="137">
                  <c:v>42620.4706712963</c:v>
                </c:pt>
                <c:pt idx="138">
                  <c:v>42620.4706828704</c:v>
                </c:pt>
                <c:pt idx="139">
                  <c:v>42620.4706944444</c:v>
                </c:pt>
                <c:pt idx="140">
                  <c:v>42620.4707060185</c:v>
                </c:pt>
                <c:pt idx="141">
                  <c:v>42620.4707175926</c:v>
                </c:pt>
                <c:pt idx="142">
                  <c:v>42620.4707291667</c:v>
                </c:pt>
                <c:pt idx="143">
                  <c:v>42620.4707407407</c:v>
                </c:pt>
                <c:pt idx="144">
                  <c:v>42620.4707523148</c:v>
                </c:pt>
                <c:pt idx="145">
                  <c:v>42620.4707638889</c:v>
                </c:pt>
                <c:pt idx="146">
                  <c:v>42620.470775463</c:v>
                </c:pt>
                <c:pt idx="147">
                  <c:v>42620.470787037</c:v>
                </c:pt>
                <c:pt idx="148">
                  <c:v>42620.4707986111</c:v>
                </c:pt>
                <c:pt idx="149">
                  <c:v>42620.4708101852</c:v>
                </c:pt>
                <c:pt idx="150">
                  <c:v>42620.4708217593</c:v>
                </c:pt>
                <c:pt idx="151">
                  <c:v>42620.4708333333</c:v>
                </c:pt>
                <c:pt idx="152">
                  <c:v>42620.4718055556</c:v>
                </c:pt>
                <c:pt idx="153">
                  <c:v>42620.4718171296</c:v>
                </c:pt>
                <c:pt idx="154">
                  <c:v>42620.4718287037</c:v>
                </c:pt>
                <c:pt idx="155">
                  <c:v>42620.4718402778</c:v>
                </c:pt>
                <c:pt idx="156">
                  <c:v>42620.4718518518</c:v>
                </c:pt>
                <c:pt idx="157">
                  <c:v>42620.4718634259</c:v>
                </c:pt>
                <c:pt idx="158">
                  <c:v>42620.471875</c:v>
                </c:pt>
                <c:pt idx="159">
                  <c:v>42620.4718865741</c:v>
                </c:pt>
                <c:pt idx="160">
                  <c:v>42620.4718981481</c:v>
                </c:pt>
                <c:pt idx="161">
                  <c:v>42620.4719097222</c:v>
                </c:pt>
                <c:pt idx="162">
                  <c:v>42620.4719212963</c:v>
                </c:pt>
                <c:pt idx="163">
                  <c:v>42620.4719328704</c:v>
                </c:pt>
                <c:pt idx="164">
                  <c:v>42620.4719444444</c:v>
                </c:pt>
                <c:pt idx="165">
                  <c:v>42620.4719560185</c:v>
                </c:pt>
                <c:pt idx="166">
                  <c:v>42620.4719675926</c:v>
                </c:pt>
                <c:pt idx="167">
                  <c:v>42620.4719791667</c:v>
                </c:pt>
                <c:pt idx="168">
                  <c:v>42620.4719907407</c:v>
                </c:pt>
                <c:pt idx="169">
                  <c:v>42620.4720023148</c:v>
                </c:pt>
                <c:pt idx="170">
                  <c:v>42620.4720138889</c:v>
                </c:pt>
                <c:pt idx="171">
                  <c:v>42620.4730555556</c:v>
                </c:pt>
                <c:pt idx="172">
                  <c:v>42620.4730671296</c:v>
                </c:pt>
                <c:pt idx="173">
                  <c:v>42620.4730787037</c:v>
                </c:pt>
                <c:pt idx="174">
                  <c:v>42620.4730902778</c:v>
                </c:pt>
                <c:pt idx="175">
                  <c:v>42620.4731018519</c:v>
                </c:pt>
                <c:pt idx="176">
                  <c:v>42620.4731134259</c:v>
                </c:pt>
                <c:pt idx="177">
                  <c:v>42620.473125</c:v>
                </c:pt>
                <c:pt idx="178">
                  <c:v>42620.4731365741</c:v>
                </c:pt>
                <c:pt idx="179">
                  <c:v>42620.4731481482</c:v>
                </c:pt>
                <c:pt idx="180">
                  <c:v>42620.4731597222</c:v>
                </c:pt>
                <c:pt idx="181">
                  <c:v>42620.4731712963</c:v>
                </c:pt>
                <c:pt idx="182">
                  <c:v>42620.4731828704</c:v>
                </c:pt>
                <c:pt idx="183">
                  <c:v>42620.4731944444</c:v>
                </c:pt>
                <c:pt idx="184">
                  <c:v>42620.4732060185</c:v>
                </c:pt>
                <c:pt idx="185">
                  <c:v>42620.4732175926</c:v>
                </c:pt>
                <c:pt idx="186">
                  <c:v>42620.4732291667</c:v>
                </c:pt>
                <c:pt idx="187">
                  <c:v>42620.4732407407</c:v>
                </c:pt>
                <c:pt idx="188">
                  <c:v>42620.4732523148</c:v>
                </c:pt>
                <c:pt idx="189">
                  <c:v>42620.4732638889</c:v>
                </c:pt>
                <c:pt idx="190">
                  <c:v>42620.4742939815</c:v>
                </c:pt>
                <c:pt idx="191">
                  <c:v>42620.4743055556</c:v>
                </c:pt>
                <c:pt idx="192">
                  <c:v>42620.4743171296</c:v>
                </c:pt>
                <c:pt idx="193">
                  <c:v>42620.4743287037</c:v>
                </c:pt>
                <c:pt idx="194">
                  <c:v>42620.4743402778</c:v>
                </c:pt>
                <c:pt idx="195">
                  <c:v>42620.4743518519</c:v>
                </c:pt>
                <c:pt idx="196">
                  <c:v>42620.4743634259</c:v>
                </c:pt>
                <c:pt idx="197">
                  <c:v>42620.474375</c:v>
                </c:pt>
                <c:pt idx="198">
                  <c:v>42620.4743865741</c:v>
                </c:pt>
                <c:pt idx="199">
                  <c:v>42620.4743981482</c:v>
                </c:pt>
                <c:pt idx="200">
                  <c:v>42620.4744097222</c:v>
                </c:pt>
                <c:pt idx="201">
                  <c:v>42620.4744212963</c:v>
                </c:pt>
                <c:pt idx="202">
                  <c:v>42620.4744328704</c:v>
                </c:pt>
                <c:pt idx="203">
                  <c:v>42620.4744444444</c:v>
                </c:pt>
                <c:pt idx="204">
                  <c:v>42620.4744560185</c:v>
                </c:pt>
                <c:pt idx="205">
                  <c:v>42620.4744675926</c:v>
                </c:pt>
                <c:pt idx="206">
                  <c:v>42620.4744791667</c:v>
                </c:pt>
                <c:pt idx="207">
                  <c:v>42620.4744907407</c:v>
                </c:pt>
                <c:pt idx="208">
                  <c:v>42620.4745023148</c:v>
                </c:pt>
                <c:pt idx="209">
                  <c:v>42620.4755787037</c:v>
                </c:pt>
                <c:pt idx="210">
                  <c:v>42620.4755902778</c:v>
                </c:pt>
                <c:pt idx="211">
                  <c:v>42620.4756018519</c:v>
                </c:pt>
                <c:pt idx="212">
                  <c:v>42620.4756134259</c:v>
                </c:pt>
                <c:pt idx="213">
                  <c:v>42620.475625</c:v>
                </c:pt>
                <c:pt idx="214">
                  <c:v>42620.4756365741</c:v>
                </c:pt>
                <c:pt idx="215">
                  <c:v>42620.4756481481</c:v>
                </c:pt>
                <c:pt idx="216">
                  <c:v>42620.4756597222</c:v>
                </c:pt>
                <c:pt idx="217">
                  <c:v>42620.4756712963</c:v>
                </c:pt>
                <c:pt idx="218">
                  <c:v>42620.4756828704</c:v>
                </c:pt>
                <c:pt idx="219">
                  <c:v>42620.4756944444</c:v>
                </c:pt>
                <c:pt idx="220">
                  <c:v>42620.4757060185</c:v>
                </c:pt>
                <c:pt idx="221">
                  <c:v>42620.4757175926</c:v>
                </c:pt>
                <c:pt idx="222">
                  <c:v>42620.4757291667</c:v>
                </c:pt>
                <c:pt idx="223">
                  <c:v>42620.4757407407</c:v>
                </c:pt>
                <c:pt idx="224">
                  <c:v>42620.4757523148</c:v>
                </c:pt>
                <c:pt idx="225">
                  <c:v>42620.4757638889</c:v>
                </c:pt>
                <c:pt idx="226">
                  <c:v>42620.475775463</c:v>
                </c:pt>
                <c:pt idx="227">
                  <c:v>42620.475787037</c:v>
                </c:pt>
                <c:pt idx="228">
                  <c:v>42620.4768287037</c:v>
                </c:pt>
                <c:pt idx="229">
                  <c:v>42620.4768402778</c:v>
                </c:pt>
                <c:pt idx="230">
                  <c:v>42620.4768518519</c:v>
                </c:pt>
                <c:pt idx="231">
                  <c:v>42620.4768634259</c:v>
                </c:pt>
                <c:pt idx="232">
                  <c:v>42620.476875</c:v>
                </c:pt>
                <c:pt idx="233">
                  <c:v>42620.4768865741</c:v>
                </c:pt>
                <c:pt idx="234">
                  <c:v>42620.4768981481</c:v>
                </c:pt>
                <c:pt idx="235">
                  <c:v>42620.4769097222</c:v>
                </c:pt>
                <c:pt idx="236">
                  <c:v>42620.4769212963</c:v>
                </c:pt>
                <c:pt idx="237">
                  <c:v>42620.4769328704</c:v>
                </c:pt>
                <c:pt idx="238">
                  <c:v>42620.4769444444</c:v>
                </c:pt>
                <c:pt idx="239">
                  <c:v>42620.4769560185</c:v>
                </c:pt>
                <c:pt idx="240">
                  <c:v>42620.4769675926</c:v>
                </c:pt>
                <c:pt idx="241">
                  <c:v>42620.4769791667</c:v>
                </c:pt>
                <c:pt idx="242">
                  <c:v>42620.4769907407</c:v>
                </c:pt>
                <c:pt idx="243">
                  <c:v>42620.4770023148</c:v>
                </c:pt>
                <c:pt idx="244">
                  <c:v>42620.4770138889</c:v>
                </c:pt>
                <c:pt idx="245">
                  <c:v>42620.477025463</c:v>
                </c:pt>
                <c:pt idx="246">
                  <c:v>42620.477037037</c:v>
                </c:pt>
                <c:pt idx="247">
                  <c:v>42620.4780092593</c:v>
                </c:pt>
                <c:pt idx="248">
                  <c:v>42620.4780208333</c:v>
                </c:pt>
                <c:pt idx="249">
                  <c:v>42620.4780324074</c:v>
                </c:pt>
                <c:pt idx="250">
                  <c:v>42620.4780439815</c:v>
                </c:pt>
                <c:pt idx="251">
                  <c:v>42620.4780555556</c:v>
                </c:pt>
                <c:pt idx="252">
                  <c:v>42620.4780671296</c:v>
                </c:pt>
                <c:pt idx="253">
                  <c:v>42620.4780787037</c:v>
                </c:pt>
                <c:pt idx="254">
                  <c:v>42620.4780902778</c:v>
                </c:pt>
                <c:pt idx="255">
                  <c:v>42620.4781018519</c:v>
                </c:pt>
                <c:pt idx="256">
                  <c:v>42620.4781134259</c:v>
                </c:pt>
                <c:pt idx="257">
                  <c:v>42620.478125</c:v>
                </c:pt>
                <c:pt idx="258">
                  <c:v>42620.4781365741</c:v>
                </c:pt>
                <c:pt idx="259">
                  <c:v>42620.4781481481</c:v>
                </c:pt>
                <c:pt idx="260">
                  <c:v>42620.4781597222</c:v>
                </c:pt>
                <c:pt idx="261">
                  <c:v>42620.4781712963</c:v>
                </c:pt>
                <c:pt idx="262">
                  <c:v>42620.4781828704</c:v>
                </c:pt>
                <c:pt idx="263">
                  <c:v>42620.4781944444</c:v>
                </c:pt>
                <c:pt idx="264">
                  <c:v>42620.4782060185</c:v>
                </c:pt>
                <c:pt idx="265">
                  <c:v>42620.4782175926</c:v>
                </c:pt>
                <c:pt idx="266">
                  <c:v>42620.479224537</c:v>
                </c:pt>
                <c:pt idx="267">
                  <c:v>42620.4792361111</c:v>
                </c:pt>
                <c:pt idx="268">
                  <c:v>42620.4792476852</c:v>
                </c:pt>
                <c:pt idx="269">
                  <c:v>42620.4792592593</c:v>
                </c:pt>
                <c:pt idx="270">
                  <c:v>42620.4792708333</c:v>
                </c:pt>
                <c:pt idx="271">
                  <c:v>42620.4792824074</c:v>
                </c:pt>
                <c:pt idx="272">
                  <c:v>42620.4792939815</c:v>
                </c:pt>
                <c:pt idx="273">
                  <c:v>42620.4793055556</c:v>
                </c:pt>
                <c:pt idx="274">
                  <c:v>42620.4793171296</c:v>
                </c:pt>
                <c:pt idx="275">
                  <c:v>42620.4793287037</c:v>
                </c:pt>
                <c:pt idx="276">
                  <c:v>42620.4793402778</c:v>
                </c:pt>
                <c:pt idx="277">
                  <c:v>42620.4793518518</c:v>
                </c:pt>
                <c:pt idx="278">
                  <c:v>42620.4793634259</c:v>
                </c:pt>
                <c:pt idx="279">
                  <c:v>42620.479375</c:v>
                </c:pt>
                <c:pt idx="280">
                  <c:v>42620.4793865741</c:v>
                </c:pt>
                <c:pt idx="281">
                  <c:v>42620.4793981481</c:v>
                </c:pt>
                <c:pt idx="282">
                  <c:v>42620.4794097222</c:v>
                </c:pt>
                <c:pt idx="283">
                  <c:v>42620.4794212963</c:v>
                </c:pt>
                <c:pt idx="284">
                  <c:v>42620.4794328704</c:v>
                </c:pt>
                <c:pt idx="285">
                  <c:v>42620.4805324074</c:v>
                </c:pt>
                <c:pt idx="286">
                  <c:v>42620.4805439815</c:v>
                </c:pt>
                <c:pt idx="287">
                  <c:v>42620.4805555556</c:v>
                </c:pt>
                <c:pt idx="288">
                  <c:v>42620.4805671296</c:v>
                </c:pt>
                <c:pt idx="289">
                  <c:v>42620.4805787037</c:v>
                </c:pt>
                <c:pt idx="290">
                  <c:v>42620.4805902778</c:v>
                </c:pt>
                <c:pt idx="291">
                  <c:v>42620.4806018519</c:v>
                </c:pt>
                <c:pt idx="292">
                  <c:v>42620.4806134259</c:v>
                </c:pt>
                <c:pt idx="293">
                  <c:v>42620.480625</c:v>
                </c:pt>
                <c:pt idx="294">
                  <c:v>42620.4806365741</c:v>
                </c:pt>
                <c:pt idx="295">
                  <c:v>42620.4806481482</c:v>
                </c:pt>
                <c:pt idx="296">
                  <c:v>42620.4806597222</c:v>
                </c:pt>
                <c:pt idx="297">
                  <c:v>42620.4806712963</c:v>
                </c:pt>
                <c:pt idx="298">
                  <c:v>42620.4806828704</c:v>
                </c:pt>
                <c:pt idx="299">
                  <c:v>42620.4806944444</c:v>
                </c:pt>
                <c:pt idx="300">
                  <c:v>42620.4807060185</c:v>
                </c:pt>
                <c:pt idx="301">
                  <c:v>42620.4807175926</c:v>
                </c:pt>
                <c:pt idx="302">
                  <c:v>42620.4807291667</c:v>
                </c:pt>
                <c:pt idx="303">
                  <c:v>42620.4807407407</c:v>
                </c:pt>
                <c:pt idx="304">
                  <c:v>42620.4818518519</c:v>
                </c:pt>
                <c:pt idx="305">
                  <c:v>42620.4818634259</c:v>
                </c:pt>
                <c:pt idx="306">
                  <c:v>42620.481875</c:v>
                </c:pt>
                <c:pt idx="307">
                  <c:v>42620.4818865741</c:v>
                </c:pt>
                <c:pt idx="308">
                  <c:v>42620.4818981482</c:v>
                </c:pt>
                <c:pt idx="309">
                  <c:v>42620.4819097222</c:v>
                </c:pt>
                <c:pt idx="310">
                  <c:v>42620.4819212963</c:v>
                </c:pt>
                <c:pt idx="311">
                  <c:v>42620.4819328704</c:v>
                </c:pt>
                <c:pt idx="312">
                  <c:v>42620.4819444444</c:v>
                </c:pt>
                <c:pt idx="313">
                  <c:v>42620.4819560185</c:v>
                </c:pt>
                <c:pt idx="314">
                  <c:v>42620.4819675926</c:v>
                </c:pt>
                <c:pt idx="315">
                  <c:v>42620.4819791667</c:v>
                </c:pt>
                <c:pt idx="316">
                  <c:v>42620.4819907407</c:v>
                </c:pt>
                <c:pt idx="317">
                  <c:v>42620.4820023148</c:v>
                </c:pt>
                <c:pt idx="318">
                  <c:v>42620.4820138889</c:v>
                </c:pt>
                <c:pt idx="319">
                  <c:v>42620.482025463</c:v>
                </c:pt>
                <c:pt idx="320">
                  <c:v>42620.482037037</c:v>
                </c:pt>
                <c:pt idx="321">
                  <c:v>42620.4820486111</c:v>
                </c:pt>
                <c:pt idx="322">
                  <c:v>42620.4820601852</c:v>
                </c:pt>
                <c:pt idx="323">
                  <c:v>42620.4830902778</c:v>
                </c:pt>
                <c:pt idx="324">
                  <c:v>42620.4831018519</c:v>
                </c:pt>
                <c:pt idx="325">
                  <c:v>42620.4831134259</c:v>
                </c:pt>
                <c:pt idx="326">
                  <c:v>42620.483125</c:v>
                </c:pt>
                <c:pt idx="327">
                  <c:v>42620.4831365741</c:v>
                </c:pt>
                <c:pt idx="328">
                  <c:v>42620.4831481481</c:v>
                </c:pt>
                <c:pt idx="329">
                  <c:v>42620.4831597222</c:v>
                </c:pt>
                <c:pt idx="330">
                  <c:v>42620.4831712963</c:v>
                </c:pt>
                <c:pt idx="331">
                  <c:v>42620.4831828704</c:v>
                </c:pt>
                <c:pt idx="332">
                  <c:v>42620.4831944444</c:v>
                </c:pt>
                <c:pt idx="333">
                  <c:v>42620.4832060185</c:v>
                </c:pt>
                <c:pt idx="334">
                  <c:v>42620.4832175926</c:v>
                </c:pt>
                <c:pt idx="335">
                  <c:v>42620.4832291667</c:v>
                </c:pt>
                <c:pt idx="336">
                  <c:v>42620.4832407407</c:v>
                </c:pt>
                <c:pt idx="337">
                  <c:v>42620.4832523148</c:v>
                </c:pt>
                <c:pt idx="338">
                  <c:v>42620.4832638889</c:v>
                </c:pt>
                <c:pt idx="339">
                  <c:v>42620.483275463</c:v>
                </c:pt>
                <c:pt idx="340">
                  <c:v>42620.483287037</c:v>
                </c:pt>
                <c:pt idx="341">
                  <c:v>42620.4832986111</c:v>
                </c:pt>
                <c:pt idx="342">
                  <c:v>42620.4842939815</c:v>
                </c:pt>
                <c:pt idx="343">
                  <c:v>42620.4843055556</c:v>
                </c:pt>
                <c:pt idx="344">
                  <c:v>42620.4843171296</c:v>
                </c:pt>
                <c:pt idx="345">
                  <c:v>42620.4843287037</c:v>
                </c:pt>
                <c:pt idx="346">
                  <c:v>42620.4843402778</c:v>
                </c:pt>
                <c:pt idx="347">
                  <c:v>42620.4843518519</c:v>
                </c:pt>
                <c:pt idx="348">
                  <c:v>42620.4843634259</c:v>
                </c:pt>
                <c:pt idx="349">
                  <c:v>42620.484375</c:v>
                </c:pt>
                <c:pt idx="350">
                  <c:v>42620.4843865741</c:v>
                </c:pt>
                <c:pt idx="351">
                  <c:v>42620.4843981481</c:v>
                </c:pt>
                <c:pt idx="352">
                  <c:v>42620.4844097222</c:v>
                </c:pt>
                <c:pt idx="353">
                  <c:v>42620.4844212963</c:v>
                </c:pt>
                <c:pt idx="354">
                  <c:v>42620.4844328704</c:v>
                </c:pt>
                <c:pt idx="355">
                  <c:v>42620.4844444444</c:v>
                </c:pt>
                <c:pt idx="356">
                  <c:v>42620.4844560185</c:v>
                </c:pt>
                <c:pt idx="357">
                  <c:v>42620.4844675926</c:v>
                </c:pt>
                <c:pt idx="358">
                  <c:v>42620.4844791667</c:v>
                </c:pt>
                <c:pt idx="359">
                  <c:v>42620.4844907407</c:v>
                </c:pt>
                <c:pt idx="360">
                  <c:v>42620.4845023148</c:v>
                </c:pt>
                <c:pt idx="361">
                  <c:v>42620.485462963</c:v>
                </c:pt>
                <c:pt idx="362">
                  <c:v>42620.485474537</c:v>
                </c:pt>
                <c:pt idx="363">
                  <c:v>42620.4854861111</c:v>
                </c:pt>
                <c:pt idx="364">
                  <c:v>42620.4854976852</c:v>
                </c:pt>
                <c:pt idx="365">
                  <c:v>42620.4855092593</c:v>
                </c:pt>
                <c:pt idx="366">
                  <c:v>42620.4855208333</c:v>
                </c:pt>
                <c:pt idx="367">
                  <c:v>42620.4855324074</c:v>
                </c:pt>
                <c:pt idx="368">
                  <c:v>42620.4855439815</c:v>
                </c:pt>
                <c:pt idx="369">
                  <c:v>42620.4855555556</c:v>
                </c:pt>
                <c:pt idx="370">
                  <c:v>42620.4855671296</c:v>
                </c:pt>
                <c:pt idx="371">
                  <c:v>42620.4855787037</c:v>
                </c:pt>
                <c:pt idx="372">
                  <c:v>42620.4855902778</c:v>
                </c:pt>
                <c:pt idx="373">
                  <c:v>42620.4856018519</c:v>
                </c:pt>
                <c:pt idx="374">
                  <c:v>42620.4856134259</c:v>
                </c:pt>
                <c:pt idx="375">
                  <c:v>42620.485625</c:v>
                </c:pt>
                <c:pt idx="376">
                  <c:v>42620.4856365741</c:v>
                </c:pt>
                <c:pt idx="377">
                  <c:v>42620.4856481481</c:v>
                </c:pt>
                <c:pt idx="378">
                  <c:v>42620.4856597222</c:v>
                </c:pt>
                <c:pt idx="379">
                  <c:v>42620.4856712963</c:v>
                </c:pt>
              </c:numCache>
            </c:numRef>
          </c:cat>
          <c:val>
            <c:numRef>
              <c:f>Vmstat!$I$33:$I$412</c:f>
              <c:numCache>
                <c:formatCode>General</c:formatCode>
                <c:ptCount val="380"/>
                <c:pt idx="0">
                  <c:v>3015</c:v>
                </c:pt>
                <c:pt idx="1">
                  <c:v>1482</c:v>
                </c:pt>
                <c:pt idx="2">
                  <c:v>1706</c:v>
                </c:pt>
                <c:pt idx="3">
                  <c:v>2519</c:v>
                </c:pt>
                <c:pt idx="4">
                  <c:v>3833</c:v>
                </c:pt>
                <c:pt idx="5">
                  <c:v>2639</c:v>
                </c:pt>
                <c:pt idx="6">
                  <c:v>695</c:v>
                </c:pt>
                <c:pt idx="7">
                  <c:v>134</c:v>
                </c:pt>
                <c:pt idx="8">
                  <c:v>1369</c:v>
                </c:pt>
                <c:pt idx="9">
                  <c:v>1029</c:v>
                </c:pt>
                <c:pt idx="10">
                  <c:v>1150</c:v>
                </c:pt>
                <c:pt idx="11">
                  <c:v>2137</c:v>
                </c:pt>
                <c:pt idx="12">
                  <c:v>1391</c:v>
                </c:pt>
                <c:pt idx="13">
                  <c:v>909</c:v>
                </c:pt>
                <c:pt idx="14">
                  <c:v>1173</c:v>
                </c:pt>
                <c:pt idx="15">
                  <c:v>2080</c:v>
                </c:pt>
                <c:pt idx="16">
                  <c:v>1103</c:v>
                </c:pt>
                <c:pt idx="17">
                  <c:v>1076</c:v>
                </c:pt>
                <c:pt idx="18">
                  <c:v>1038</c:v>
                </c:pt>
                <c:pt idx="19">
                  <c:v>2911</c:v>
                </c:pt>
                <c:pt idx="20">
                  <c:v>870</c:v>
                </c:pt>
                <c:pt idx="21">
                  <c:v>2643</c:v>
                </c:pt>
                <c:pt idx="22">
                  <c:v>708</c:v>
                </c:pt>
                <c:pt idx="23">
                  <c:v>1171</c:v>
                </c:pt>
                <c:pt idx="24">
                  <c:v>3524</c:v>
                </c:pt>
                <c:pt idx="25">
                  <c:v>1082</c:v>
                </c:pt>
                <c:pt idx="26">
                  <c:v>1942</c:v>
                </c:pt>
                <c:pt idx="27">
                  <c:v>1383</c:v>
                </c:pt>
                <c:pt idx="28">
                  <c:v>846</c:v>
                </c:pt>
                <c:pt idx="29">
                  <c:v>1446</c:v>
                </c:pt>
                <c:pt idx="30">
                  <c:v>811</c:v>
                </c:pt>
                <c:pt idx="31">
                  <c:v>842</c:v>
                </c:pt>
                <c:pt idx="32">
                  <c:v>1196</c:v>
                </c:pt>
                <c:pt idx="33">
                  <c:v>1521</c:v>
                </c:pt>
                <c:pt idx="34">
                  <c:v>860</c:v>
                </c:pt>
                <c:pt idx="35">
                  <c:v>1656</c:v>
                </c:pt>
                <c:pt idx="36">
                  <c:v>904</c:v>
                </c:pt>
                <c:pt idx="37">
                  <c:v>1376</c:v>
                </c:pt>
                <c:pt idx="38">
                  <c:v>2921</c:v>
                </c:pt>
                <c:pt idx="39">
                  <c:v>1108</c:v>
                </c:pt>
                <c:pt idx="40">
                  <c:v>3242</c:v>
                </c:pt>
                <c:pt idx="41">
                  <c:v>1342</c:v>
                </c:pt>
                <c:pt idx="42">
                  <c:v>2345</c:v>
                </c:pt>
                <c:pt idx="43">
                  <c:v>2884</c:v>
                </c:pt>
                <c:pt idx="44">
                  <c:v>1913</c:v>
                </c:pt>
                <c:pt idx="45">
                  <c:v>1198</c:v>
                </c:pt>
                <c:pt idx="46">
                  <c:v>1122</c:v>
                </c:pt>
                <c:pt idx="47">
                  <c:v>1761</c:v>
                </c:pt>
                <c:pt idx="48">
                  <c:v>907</c:v>
                </c:pt>
                <c:pt idx="49">
                  <c:v>598</c:v>
                </c:pt>
                <c:pt idx="50">
                  <c:v>518</c:v>
                </c:pt>
                <c:pt idx="51">
                  <c:v>1130</c:v>
                </c:pt>
                <c:pt idx="52">
                  <c:v>1782</c:v>
                </c:pt>
                <c:pt idx="53">
                  <c:v>1345</c:v>
                </c:pt>
                <c:pt idx="54">
                  <c:v>1104</c:v>
                </c:pt>
                <c:pt idx="55">
                  <c:v>523</c:v>
                </c:pt>
                <c:pt idx="56">
                  <c:v>3242</c:v>
                </c:pt>
                <c:pt idx="57">
                  <c:v>3470</c:v>
                </c:pt>
                <c:pt idx="58">
                  <c:v>875</c:v>
                </c:pt>
                <c:pt idx="59">
                  <c:v>959</c:v>
                </c:pt>
                <c:pt idx="60">
                  <c:v>781</c:v>
                </c:pt>
                <c:pt idx="61">
                  <c:v>3943</c:v>
                </c:pt>
                <c:pt idx="62">
                  <c:v>1827</c:v>
                </c:pt>
                <c:pt idx="63">
                  <c:v>963</c:v>
                </c:pt>
                <c:pt idx="64">
                  <c:v>797</c:v>
                </c:pt>
                <c:pt idx="65">
                  <c:v>186</c:v>
                </c:pt>
                <c:pt idx="66">
                  <c:v>2050</c:v>
                </c:pt>
                <c:pt idx="67">
                  <c:v>1996</c:v>
                </c:pt>
                <c:pt idx="68">
                  <c:v>2970</c:v>
                </c:pt>
                <c:pt idx="69">
                  <c:v>3586</c:v>
                </c:pt>
                <c:pt idx="70">
                  <c:v>1865</c:v>
                </c:pt>
                <c:pt idx="71">
                  <c:v>2982</c:v>
                </c:pt>
                <c:pt idx="72">
                  <c:v>2228</c:v>
                </c:pt>
                <c:pt idx="73">
                  <c:v>2728</c:v>
                </c:pt>
                <c:pt idx="74">
                  <c:v>1455</c:v>
                </c:pt>
                <c:pt idx="75">
                  <c:v>1566</c:v>
                </c:pt>
                <c:pt idx="76">
                  <c:v>3374</c:v>
                </c:pt>
                <c:pt idx="77">
                  <c:v>848</c:v>
                </c:pt>
                <c:pt idx="78">
                  <c:v>3319</c:v>
                </c:pt>
                <c:pt idx="79">
                  <c:v>1699</c:v>
                </c:pt>
                <c:pt idx="80">
                  <c:v>1690</c:v>
                </c:pt>
                <c:pt idx="81">
                  <c:v>2747</c:v>
                </c:pt>
                <c:pt idx="82">
                  <c:v>3351</c:v>
                </c:pt>
                <c:pt idx="83">
                  <c:v>1956</c:v>
                </c:pt>
                <c:pt idx="84">
                  <c:v>2184</c:v>
                </c:pt>
                <c:pt idx="85">
                  <c:v>4664</c:v>
                </c:pt>
                <c:pt idx="86">
                  <c:v>2741</c:v>
                </c:pt>
                <c:pt idx="87">
                  <c:v>3170</c:v>
                </c:pt>
                <c:pt idx="88">
                  <c:v>6299</c:v>
                </c:pt>
                <c:pt idx="89">
                  <c:v>4497</c:v>
                </c:pt>
                <c:pt idx="90">
                  <c:v>4212</c:v>
                </c:pt>
                <c:pt idx="91">
                  <c:v>4230</c:v>
                </c:pt>
                <c:pt idx="92">
                  <c:v>4016</c:v>
                </c:pt>
                <c:pt idx="93">
                  <c:v>3488</c:v>
                </c:pt>
                <c:pt idx="94">
                  <c:v>3262</c:v>
                </c:pt>
                <c:pt idx="95">
                  <c:v>3703</c:v>
                </c:pt>
                <c:pt idx="96">
                  <c:v>1514</c:v>
                </c:pt>
                <c:pt idx="97">
                  <c:v>421</c:v>
                </c:pt>
                <c:pt idx="98">
                  <c:v>2487</c:v>
                </c:pt>
                <c:pt idx="99">
                  <c:v>966</c:v>
                </c:pt>
                <c:pt idx="100">
                  <c:v>2059</c:v>
                </c:pt>
                <c:pt idx="101">
                  <c:v>1326</c:v>
                </c:pt>
                <c:pt idx="102">
                  <c:v>708</c:v>
                </c:pt>
                <c:pt idx="103">
                  <c:v>1153</c:v>
                </c:pt>
                <c:pt idx="104">
                  <c:v>821</c:v>
                </c:pt>
                <c:pt idx="105">
                  <c:v>906</c:v>
                </c:pt>
                <c:pt idx="106">
                  <c:v>335</c:v>
                </c:pt>
                <c:pt idx="107">
                  <c:v>2033</c:v>
                </c:pt>
                <c:pt idx="108">
                  <c:v>1453</c:v>
                </c:pt>
                <c:pt idx="109">
                  <c:v>775</c:v>
                </c:pt>
                <c:pt idx="110">
                  <c:v>616</c:v>
                </c:pt>
                <c:pt idx="111">
                  <c:v>1927</c:v>
                </c:pt>
                <c:pt idx="112">
                  <c:v>1214</c:v>
                </c:pt>
                <c:pt idx="113">
                  <c:v>1237</c:v>
                </c:pt>
                <c:pt idx="114">
                  <c:v>6902</c:v>
                </c:pt>
                <c:pt idx="115">
                  <c:v>7313</c:v>
                </c:pt>
                <c:pt idx="116">
                  <c:v>6863</c:v>
                </c:pt>
                <c:pt idx="117">
                  <c:v>7380</c:v>
                </c:pt>
                <c:pt idx="118">
                  <c:v>6003</c:v>
                </c:pt>
                <c:pt idx="119">
                  <c:v>6315</c:v>
                </c:pt>
                <c:pt idx="120">
                  <c:v>4510</c:v>
                </c:pt>
                <c:pt idx="121">
                  <c:v>4055</c:v>
                </c:pt>
                <c:pt idx="122">
                  <c:v>2483</c:v>
                </c:pt>
                <c:pt idx="123">
                  <c:v>2990</c:v>
                </c:pt>
                <c:pt idx="124">
                  <c:v>2357</c:v>
                </c:pt>
                <c:pt idx="125">
                  <c:v>2830</c:v>
                </c:pt>
                <c:pt idx="126">
                  <c:v>5513</c:v>
                </c:pt>
                <c:pt idx="127">
                  <c:v>4649</c:v>
                </c:pt>
                <c:pt idx="128">
                  <c:v>3475</c:v>
                </c:pt>
                <c:pt idx="129">
                  <c:v>5576</c:v>
                </c:pt>
                <c:pt idx="130">
                  <c:v>7704</c:v>
                </c:pt>
                <c:pt idx="131">
                  <c:v>6235</c:v>
                </c:pt>
                <c:pt idx="132">
                  <c:v>6734</c:v>
                </c:pt>
                <c:pt idx="133">
                  <c:v>3912</c:v>
                </c:pt>
                <c:pt idx="134">
                  <c:v>416</c:v>
                </c:pt>
                <c:pt idx="135">
                  <c:v>1692</c:v>
                </c:pt>
                <c:pt idx="136">
                  <c:v>811</c:v>
                </c:pt>
                <c:pt idx="137">
                  <c:v>986</c:v>
                </c:pt>
                <c:pt idx="138">
                  <c:v>3021</c:v>
                </c:pt>
                <c:pt idx="139">
                  <c:v>1289</c:v>
                </c:pt>
                <c:pt idx="140">
                  <c:v>652</c:v>
                </c:pt>
                <c:pt idx="141">
                  <c:v>707</c:v>
                </c:pt>
                <c:pt idx="142">
                  <c:v>1993</c:v>
                </c:pt>
                <c:pt idx="143">
                  <c:v>2059</c:v>
                </c:pt>
                <c:pt idx="144">
                  <c:v>1209</c:v>
                </c:pt>
                <c:pt idx="145">
                  <c:v>819</c:v>
                </c:pt>
                <c:pt idx="146">
                  <c:v>1815</c:v>
                </c:pt>
                <c:pt idx="147">
                  <c:v>820</c:v>
                </c:pt>
                <c:pt idx="148">
                  <c:v>1406</c:v>
                </c:pt>
                <c:pt idx="149">
                  <c:v>1755</c:v>
                </c:pt>
                <c:pt idx="150">
                  <c:v>883</c:v>
                </c:pt>
                <c:pt idx="151">
                  <c:v>556</c:v>
                </c:pt>
                <c:pt idx="152">
                  <c:v>3945</c:v>
                </c:pt>
                <c:pt idx="153">
                  <c:v>1077</c:v>
                </c:pt>
                <c:pt idx="154">
                  <c:v>775</c:v>
                </c:pt>
                <c:pt idx="155">
                  <c:v>1595</c:v>
                </c:pt>
                <c:pt idx="156">
                  <c:v>2205</c:v>
                </c:pt>
                <c:pt idx="157">
                  <c:v>3505</c:v>
                </c:pt>
                <c:pt idx="158">
                  <c:v>2663</c:v>
                </c:pt>
                <c:pt idx="159">
                  <c:v>1479</c:v>
                </c:pt>
                <c:pt idx="160">
                  <c:v>1273</c:v>
                </c:pt>
                <c:pt idx="161">
                  <c:v>992</c:v>
                </c:pt>
                <c:pt idx="162">
                  <c:v>1290</c:v>
                </c:pt>
                <c:pt idx="163">
                  <c:v>895</c:v>
                </c:pt>
                <c:pt idx="164">
                  <c:v>1143</c:v>
                </c:pt>
                <c:pt idx="165">
                  <c:v>783</c:v>
                </c:pt>
                <c:pt idx="166">
                  <c:v>1524</c:v>
                </c:pt>
                <c:pt idx="167">
                  <c:v>701</c:v>
                </c:pt>
                <c:pt idx="168">
                  <c:v>507</c:v>
                </c:pt>
                <c:pt idx="169">
                  <c:v>362</c:v>
                </c:pt>
                <c:pt idx="170">
                  <c:v>1164</c:v>
                </c:pt>
                <c:pt idx="171">
                  <c:v>2308</c:v>
                </c:pt>
                <c:pt idx="172">
                  <c:v>481</c:v>
                </c:pt>
                <c:pt idx="173">
                  <c:v>687</c:v>
                </c:pt>
                <c:pt idx="174">
                  <c:v>809</c:v>
                </c:pt>
                <c:pt idx="175">
                  <c:v>1279</c:v>
                </c:pt>
                <c:pt idx="176">
                  <c:v>4433</c:v>
                </c:pt>
                <c:pt idx="177">
                  <c:v>3422</c:v>
                </c:pt>
                <c:pt idx="178">
                  <c:v>125</c:v>
                </c:pt>
                <c:pt idx="179">
                  <c:v>437</c:v>
                </c:pt>
                <c:pt idx="180">
                  <c:v>230</c:v>
                </c:pt>
                <c:pt idx="181">
                  <c:v>835</c:v>
                </c:pt>
                <c:pt idx="182">
                  <c:v>924</c:v>
                </c:pt>
                <c:pt idx="183">
                  <c:v>1267</c:v>
                </c:pt>
                <c:pt idx="184">
                  <c:v>675</c:v>
                </c:pt>
                <c:pt idx="185">
                  <c:v>1277</c:v>
                </c:pt>
                <c:pt idx="186">
                  <c:v>994</c:v>
                </c:pt>
                <c:pt idx="187">
                  <c:v>3392</c:v>
                </c:pt>
                <c:pt idx="188">
                  <c:v>1835</c:v>
                </c:pt>
                <c:pt idx="189">
                  <c:v>2055</c:v>
                </c:pt>
                <c:pt idx="190">
                  <c:v>2469</c:v>
                </c:pt>
                <c:pt idx="191">
                  <c:v>640</c:v>
                </c:pt>
                <c:pt idx="192">
                  <c:v>1903</c:v>
                </c:pt>
                <c:pt idx="193">
                  <c:v>537</c:v>
                </c:pt>
                <c:pt idx="194">
                  <c:v>798</c:v>
                </c:pt>
                <c:pt idx="195">
                  <c:v>2234</c:v>
                </c:pt>
                <c:pt idx="196">
                  <c:v>114</c:v>
                </c:pt>
                <c:pt idx="197">
                  <c:v>350</c:v>
                </c:pt>
                <c:pt idx="198">
                  <c:v>454</c:v>
                </c:pt>
                <c:pt idx="199">
                  <c:v>1309</c:v>
                </c:pt>
                <c:pt idx="200">
                  <c:v>1262</c:v>
                </c:pt>
                <c:pt idx="201">
                  <c:v>1746</c:v>
                </c:pt>
                <c:pt idx="202">
                  <c:v>1159</c:v>
                </c:pt>
                <c:pt idx="203">
                  <c:v>1993</c:v>
                </c:pt>
                <c:pt idx="204">
                  <c:v>1401</c:v>
                </c:pt>
                <c:pt idx="205">
                  <c:v>1587</c:v>
                </c:pt>
                <c:pt idx="206">
                  <c:v>1221</c:v>
                </c:pt>
                <c:pt idx="207">
                  <c:v>1588</c:v>
                </c:pt>
                <c:pt idx="208">
                  <c:v>1470</c:v>
                </c:pt>
                <c:pt idx="209">
                  <c:v>2373</c:v>
                </c:pt>
                <c:pt idx="210">
                  <c:v>322</c:v>
                </c:pt>
                <c:pt idx="211">
                  <c:v>569</c:v>
                </c:pt>
                <c:pt idx="212">
                  <c:v>539</c:v>
                </c:pt>
                <c:pt idx="213">
                  <c:v>838</c:v>
                </c:pt>
                <c:pt idx="214">
                  <c:v>3083</c:v>
                </c:pt>
                <c:pt idx="215">
                  <c:v>469</c:v>
                </c:pt>
                <c:pt idx="216">
                  <c:v>1098</c:v>
                </c:pt>
                <c:pt idx="217">
                  <c:v>1428</c:v>
                </c:pt>
                <c:pt idx="218">
                  <c:v>1989</c:v>
                </c:pt>
                <c:pt idx="219">
                  <c:v>1093</c:v>
                </c:pt>
                <c:pt idx="220">
                  <c:v>2448</c:v>
                </c:pt>
                <c:pt idx="221">
                  <c:v>1712</c:v>
                </c:pt>
                <c:pt idx="222">
                  <c:v>1001</c:v>
                </c:pt>
                <c:pt idx="223">
                  <c:v>1307</c:v>
                </c:pt>
                <c:pt idx="224">
                  <c:v>600</c:v>
                </c:pt>
                <c:pt idx="225">
                  <c:v>896</c:v>
                </c:pt>
                <c:pt idx="226">
                  <c:v>836</c:v>
                </c:pt>
                <c:pt idx="227">
                  <c:v>951</c:v>
                </c:pt>
                <c:pt idx="228">
                  <c:v>2195</c:v>
                </c:pt>
                <c:pt idx="229">
                  <c:v>1805</c:v>
                </c:pt>
                <c:pt idx="230">
                  <c:v>293</c:v>
                </c:pt>
                <c:pt idx="231">
                  <c:v>992</c:v>
                </c:pt>
                <c:pt idx="232">
                  <c:v>1400</c:v>
                </c:pt>
                <c:pt idx="233">
                  <c:v>3214</c:v>
                </c:pt>
                <c:pt idx="234">
                  <c:v>1234</c:v>
                </c:pt>
                <c:pt idx="235">
                  <c:v>1836</c:v>
                </c:pt>
                <c:pt idx="236">
                  <c:v>344</c:v>
                </c:pt>
                <c:pt idx="237">
                  <c:v>1597</c:v>
                </c:pt>
                <c:pt idx="238">
                  <c:v>924</c:v>
                </c:pt>
                <c:pt idx="239">
                  <c:v>706</c:v>
                </c:pt>
                <c:pt idx="240">
                  <c:v>2171</c:v>
                </c:pt>
                <c:pt idx="241">
                  <c:v>391</c:v>
                </c:pt>
                <c:pt idx="242">
                  <c:v>531</c:v>
                </c:pt>
                <c:pt idx="243">
                  <c:v>1168</c:v>
                </c:pt>
                <c:pt idx="244">
                  <c:v>1194</c:v>
                </c:pt>
                <c:pt idx="245">
                  <c:v>2113</c:v>
                </c:pt>
                <c:pt idx="246">
                  <c:v>1816</c:v>
                </c:pt>
                <c:pt idx="247">
                  <c:v>2962</c:v>
                </c:pt>
                <c:pt idx="248">
                  <c:v>2111</c:v>
                </c:pt>
                <c:pt idx="249">
                  <c:v>740</c:v>
                </c:pt>
                <c:pt idx="250">
                  <c:v>824</c:v>
                </c:pt>
                <c:pt idx="251">
                  <c:v>2188</c:v>
                </c:pt>
                <c:pt idx="252">
                  <c:v>2607</c:v>
                </c:pt>
                <c:pt idx="253">
                  <c:v>1531</c:v>
                </c:pt>
                <c:pt idx="254">
                  <c:v>860</c:v>
                </c:pt>
                <c:pt idx="255">
                  <c:v>425</c:v>
                </c:pt>
                <c:pt idx="256">
                  <c:v>423</c:v>
                </c:pt>
                <c:pt idx="257">
                  <c:v>512</c:v>
                </c:pt>
                <c:pt idx="258">
                  <c:v>39</c:v>
                </c:pt>
                <c:pt idx="259">
                  <c:v>2223</c:v>
                </c:pt>
                <c:pt idx="260">
                  <c:v>1635</c:v>
                </c:pt>
                <c:pt idx="261">
                  <c:v>1435</c:v>
                </c:pt>
                <c:pt idx="262">
                  <c:v>1225</c:v>
                </c:pt>
                <c:pt idx="263">
                  <c:v>401</c:v>
                </c:pt>
                <c:pt idx="264">
                  <c:v>508</c:v>
                </c:pt>
                <c:pt idx="265">
                  <c:v>799</c:v>
                </c:pt>
                <c:pt idx="266">
                  <c:v>4847</c:v>
                </c:pt>
                <c:pt idx="267">
                  <c:v>3645</c:v>
                </c:pt>
                <c:pt idx="268">
                  <c:v>2851</c:v>
                </c:pt>
                <c:pt idx="269">
                  <c:v>4206</c:v>
                </c:pt>
                <c:pt idx="270">
                  <c:v>3124</c:v>
                </c:pt>
                <c:pt idx="271">
                  <c:v>4041</c:v>
                </c:pt>
                <c:pt idx="272">
                  <c:v>2886</c:v>
                </c:pt>
                <c:pt idx="273">
                  <c:v>2562</c:v>
                </c:pt>
                <c:pt idx="274">
                  <c:v>1944</c:v>
                </c:pt>
                <c:pt idx="275">
                  <c:v>2195</c:v>
                </c:pt>
                <c:pt idx="276">
                  <c:v>6838</c:v>
                </c:pt>
                <c:pt idx="277">
                  <c:v>10748</c:v>
                </c:pt>
                <c:pt idx="278">
                  <c:v>10781</c:v>
                </c:pt>
                <c:pt idx="279">
                  <c:v>10736</c:v>
                </c:pt>
                <c:pt idx="280">
                  <c:v>10400</c:v>
                </c:pt>
                <c:pt idx="281">
                  <c:v>8713</c:v>
                </c:pt>
                <c:pt idx="282">
                  <c:v>6521</c:v>
                </c:pt>
                <c:pt idx="283">
                  <c:v>3185</c:v>
                </c:pt>
                <c:pt idx="284">
                  <c:v>3649</c:v>
                </c:pt>
                <c:pt idx="285">
                  <c:v>3296</c:v>
                </c:pt>
                <c:pt idx="286">
                  <c:v>1775</c:v>
                </c:pt>
                <c:pt idx="287">
                  <c:v>1865</c:v>
                </c:pt>
                <c:pt idx="288">
                  <c:v>1935</c:v>
                </c:pt>
                <c:pt idx="289">
                  <c:v>2071</c:v>
                </c:pt>
                <c:pt idx="290">
                  <c:v>2297</c:v>
                </c:pt>
                <c:pt idx="291">
                  <c:v>3359</c:v>
                </c:pt>
                <c:pt idx="292">
                  <c:v>9946</c:v>
                </c:pt>
                <c:pt idx="293">
                  <c:v>11313</c:v>
                </c:pt>
                <c:pt idx="294">
                  <c:v>12790</c:v>
                </c:pt>
                <c:pt idx="295">
                  <c:v>8837</c:v>
                </c:pt>
                <c:pt idx="296">
                  <c:v>2249</c:v>
                </c:pt>
                <c:pt idx="297">
                  <c:v>3542</c:v>
                </c:pt>
                <c:pt idx="298">
                  <c:v>2084</c:v>
                </c:pt>
                <c:pt idx="299">
                  <c:v>1453</c:v>
                </c:pt>
                <c:pt idx="300">
                  <c:v>2533</c:v>
                </c:pt>
                <c:pt idx="301">
                  <c:v>1373</c:v>
                </c:pt>
                <c:pt idx="302">
                  <c:v>1677</c:v>
                </c:pt>
                <c:pt idx="303">
                  <c:v>1296</c:v>
                </c:pt>
                <c:pt idx="304">
                  <c:v>2117</c:v>
                </c:pt>
                <c:pt idx="305">
                  <c:v>1749</c:v>
                </c:pt>
                <c:pt idx="306">
                  <c:v>1169</c:v>
                </c:pt>
                <c:pt idx="307">
                  <c:v>1009</c:v>
                </c:pt>
                <c:pt idx="308">
                  <c:v>756</c:v>
                </c:pt>
                <c:pt idx="309">
                  <c:v>1781</c:v>
                </c:pt>
                <c:pt idx="310">
                  <c:v>1064</c:v>
                </c:pt>
                <c:pt idx="311">
                  <c:v>1389</c:v>
                </c:pt>
                <c:pt idx="312">
                  <c:v>835</c:v>
                </c:pt>
                <c:pt idx="313">
                  <c:v>715</c:v>
                </c:pt>
                <c:pt idx="314">
                  <c:v>1770</c:v>
                </c:pt>
                <c:pt idx="315">
                  <c:v>658</c:v>
                </c:pt>
                <c:pt idx="316">
                  <c:v>1022</c:v>
                </c:pt>
                <c:pt idx="317">
                  <c:v>854</c:v>
                </c:pt>
                <c:pt idx="318">
                  <c:v>1129</c:v>
                </c:pt>
                <c:pt idx="319">
                  <c:v>668</c:v>
                </c:pt>
                <c:pt idx="320">
                  <c:v>1723</c:v>
                </c:pt>
                <c:pt idx="321">
                  <c:v>1735</c:v>
                </c:pt>
                <c:pt idx="322">
                  <c:v>1024</c:v>
                </c:pt>
                <c:pt idx="323">
                  <c:v>3682</c:v>
                </c:pt>
                <c:pt idx="324">
                  <c:v>748</c:v>
                </c:pt>
                <c:pt idx="325">
                  <c:v>1376</c:v>
                </c:pt>
                <c:pt idx="326">
                  <c:v>952</c:v>
                </c:pt>
                <c:pt idx="327">
                  <c:v>983</c:v>
                </c:pt>
                <c:pt idx="328">
                  <c:v>2285</c:v>
                </c:pt>
                <c:pt idx="329">
                  <c:v>1518</c:v>
                </c:pt>
                <c:pt idx="330">
                  <c:v>1983</c:v>
                </c:pt>
                <c:pt idx="331">
                  <c:v>663</c:v>
                </c:pt>
                <c:pt idx="332">
                  <c:v>2191</c:v>
                </c:pt>
                <c:pt idx="333">
                  <c:v>513</c:v>
                </c:pt>
                <c:pt idx="334">
                  <c:v>1022</c:v>
                </c:pt>
                <c:pt idx="335">
                  <c:v>1718</c:v>
                </c:pt>
                <c:pt idx="336">
                  <c:v>886</c:v>
                </c:pt>
                <c:pt idx="337">
                  <c:v>712</c:v>
                </c:pt>
                <c:pt idx="338">
                  <c:v>1584</c:v>
                </c:pt>
                <c:pt idx="339">
                  <c:v>261</c:v>
                </c:pt>
                <c:pt idx="340">
                  <c:v>1634</c:v>
                </c:pt>
                <c:pt idx="341">
                  <c:v>1140</c:v>
                </c:pt>
                <c:pt idx="342">
                  <c:v>2261</c:v>
                </c:pt>
                <c:pt idx="343">
                  <c:v>1656</c:v>
                </c:pt>
                <c:pt idx="344">
                  <c:v>318</c:v>
                </c:pt>
                <c:pt idx="345">
                  <c:v>296</c:v>
                </c:pt>
                <c:pt idx="346">
                  <c:v>1208</c:v>
                </c:pt>
                <c:pt idx="347">
                  <c:v>3242</c:v>
                </c:pt>
                <c:pt idx="348">
                  <c:v>520</c:v>
                </c:pt>
                <c:pt idx="349">
                  <c:v>1848</c:v>
                </c:pt>
                <c:pt idx="350">
                  <c:v>412</c:v>
                </c:pt>
                <c:pt idx="351">
                  <c:v>1111</c:v>
                </c:pt>
                <c:pt idx="352">
                  <c:v>1243</c:v>
                </c:pt>
                <c:pt idx="353">
                  <c:v>299</c:v>
                </c:pt>
                <c:pt idx="354">
                  <c:v>1384</c:v>
                </c:pt>
                <c:pt idx="355">
                  <c:v>493</c:v>
                </c:pt>
                <c:pt idx="356">
                  <c:v>380</c:v>
                </c:pt>
                <c:pt idx="357">
                  <c:v>1016</c:v>
                </c:pt>
                <c:pt idx="358">
                  <c:v>475</c:v>
                </c:pt>
                <c:pt idx="359">
                  <c:v>518</c:v>
                </c:pt>
                <c:pt idx="360">
                  <c:v>946</c:v>
                </c:pt>
                <c:pt idx="361">
                  <c:v>1562</c:v>
                </c:pt>
                <c:pt idx="362">
                  <c:v>912</c:v>
                </c:pt>
                <c:pt idx="363">
                  <c:v>72</c:v>
                </c:pt>
                <c:pt idx="364">
                  <c:v>766</c:v>
                </c:pt>
                <c:pt idx="365">
                  <c:v>207</c:v>
                </c:pt>
                <c:pt idx="366">
                  <c:v>2524</c:v>
                </c:pt>
                <c:pt idx="367">
                  <c:v>2029</c:v>
                </c:pt>
                <c:pt idx="368">
                  <c:v>6258</c:v>
                </c:pt>
                <c:pt idx="369">
                  <c:v>8228</c:v>
                </c:pt>
                <c:pt idx="370">
                  <c:v>8201</c:v>
                </c:pt>
                <c:pt idx="371">
                  <c:v>8154</c:v>
                </c:pt>
                <c:pt idx="372">
                  <c:v>9077</c:v>
                </c:pt>
                <c:pt idx="373">
                  <c:v>2650</c:v>
                </c:pt>
                <c:pt idx="374">
                  <c:v>1139</c:v>
                </c:pt>
                <c:pt idx="375">
                  <c:v>620</c:v>
                </c:pt>
                <c:pt idx="376">
                  <c:v>371</c:v>
                </c:pt>
                <c:pt idx="377">
                  <c:v>1400</c:v>
                </c:pt>
                <c:pt idx="378">
                  <c:v>91</c:v>
                </c:pt>
                <c:pt idx="379">
                  <c:v>2182</c:v>
                </c:pt>
              </c:numCache>
            </c:numRef>
          </c:val>
        </c:ser>
        <c:ser>
          <c:idx val="1"/>
          <c:order val="1"/>
          <c:tx>
            <c:v>mf</c:v>
          </c:tx>
          <c:spPr>
            <a:ln w="28575"/>
          </c:spPr>
          <c:marker>
            <c:symbol val="none"/>
          </c:marker>
          <c:cat>
            <c:numRef>
              <c:f>Vmstat!$C$33:$C$412</c:f>
              <c:numCache>
                <c:formatCode>General</c:formatCode>
                <c:ptCount val="380"/>
                <c:pt idx="0">
                  <c:v>42620.4615856481</c:v>
                </c:pt>
                <c:pt idx="1">
                  <c:v>42620.4615972222</c:v>
                </c:pt>
                <c:pt idx="2">
                  <c:v>42620.4616087963</c:v>
                </c:pt>
                <c:pt idx="3">
                  <c:v>42620.4616203704</c:v>
                </c:pt>
                <c:pt idx="4">
                  <c:v>42620.4616319444</c:v>
                </c:pt>
                <c:pt idx="5">
                  <c:v>42620.4616435185</c:v>
                </c:pt>
                <c:pt idx="6">
                  <c:v>42620.4616550926</c:v>
                </c:pt>
                <c:pt idx="7">
                  <c:v>42620.4616666667</c:v>
                </c:pt>
                <c:pt idx="8">
                  <c:v>42620.4616782407</c:v>
                </c:pt>
                <c:pt idx="9">
                  <c:v>42620.4616898148</c:v>
                </c:pt>
                <c:pt idx="10">
                  <c:v>42620.4617013889</c:v>
                </c:pt>
                <c:pt idx="11">
                  <c:v>42620.461712963</c:v>
                </c:pt>
                <c:pt idx="12">
                  <c:v>42620.461724537</c:v>
                </c:pt>
                <c:pt idx="13">
                  <c:v>42620.4617361111</c:v>
                </c:pt>
                <c:pt idx="14">
                  <c:v>42620.4617476852</c:v>
                </c:pt>
                <c:pt idx="15">
                  <c:v>42620.4617592593</c:v>
                </c:pt>
                <c:pt idx="16">
                  <c:v>42620.4617708333</c:v>
                </c:pt>
                <c:pt idx="17">
                  <c:v>42620.4617824074</c:v>
                </c:pt>
                <c:pt idx="18">
                  <c:v>42620.4617939815</c:v>
                </c:pt>
                <c:pt idx="19">
                  <c:v>42620.4628472222</c:v>
                </c:pt>
                <c:pt idx="20">
                  <c:v>42620.4628587963</c:v>
                </c:pt>
                <c:pt idx="21">
                  <c:v>42620.4628703704</c:v>
                </c:pt>
                <c:pt idx="22">
                  <c:v>42620.4628819444</c:v>
                </c:pt>
                <c:pt idx="23">
                  <c:v>42620.4628935185</c:v>
                </c:pt>
                <c:pt idx="24">
                  <c:v>42620.4629050926</c:v>
                </c:pt>
                <c:pt idx="25">
                  <c:v>42620.4629166667</c:v>
                </c:pt>
                <c:pt idx="26">
                  <c:v>42620.4629282407</c:v>
                </c:pt>
                <c:pt idx="27">
                  <c:v>42620.4629398148</c:v>
                </c:pt>
                <c:pt idx="28">
                  <c:v>42620.4629513889</c:v>
                </c:pt>
                <c:pt idx="29">
                  <c:v>42620.462962963</c:v>
                </c:pt>
                <c:pt idx="30">
                  <c:v>42620.462974537</c:v>
                </c:pt>
                <c:pt idx="31">
                  <c:v>42620.4629861111</c:v>
                </c:pt>
                <c:pt idx="32">
                  <c:v>42620.4629976852</c:v>
                </c:pt>
                <c:pt idx="33">
                  <c:v>42620.4630092593</c:v>
                </c:pt>
                <c:pt idx="34">
                  <c:v>42620.4630208333</c:v>
                </c:pt>
                <c:pt idx="35">
                  <c:v>42620.4630324074</c:v>
                </c:pt>
                <c:pt idx="36">
                  <c:v>42620.4630439815</c:v>
                </c:pt>
                <c:pt idx="37">
                  <c:v>42620.4630555556</c:v>
                </c:pt>
                <c:pt idx="38">
                  <c:v>42620.4640509259</c:v>
                </c:pt>
                <c:pt idx="39">
                  <c:v>42620.4640625</c:v>
                </c:pt>
                <c:pt idx="40">
                  <c:v>42620.4640740741</c:v>
                </c:pt>
                <c:pt idx="41">
                  <c:v>42620.4640856481</c:v>
                </c:pt>
                <c:pt idx="42">
                  <c:v>42620.4640972222</c:v>
                </c:pt>
                <c:pt idx="43">
                  <c:v>42620.4641087963</c:v>
                </c:pt>
                <c:pt idx="44">
                  <c:v>42620.4641203704</c:v>
                </c:pt>
                <c:pt idx="45">
                  <c:v>42620.4641319444</c:v>
                </c:pt>
                <c:pt idx="46">
                  <c:v>42620.4641435185</c:v>
                </c:pt>
                <c:pt idx="47">
                  <c:v>42620.4641550926</c:v>
                </c:pt>
                <c:pt idx="48">
                  <c:v>42620.4641666667</c:v>
                </c:pt>
                <c:pt idx="49">
                  <c:v>42620.4641782407</c:v>
                </c:pt>
                <c:pt idx="50">
                  <c:v>42620.4641898148</c:v>
                </c:pt>
                <c:pt idx="51">
                  <c:v>42620.4642013889</c:v>
                </c:pt>
                <c:pt idx="52">
                  <c:v>42620.464212963</c:v>
                </c:pt>
                <c:pt idx="53">
                  <c:v>42620.464224537</c:v>
                </c:pt>
                <c:pt idx="54">
                  <c:v>42620.4642361111</c:v>
                </c:pt>
                <c:pt idx="55">
                  <c:v>42620.4642476852</c:v>
                </c:pt>
                <c:pt idx="56">
                  <c:v>42620.4642592593</c:v>
                </c:pt>
                <c:pt idx="57">
                  <c:v>42620.4653356482</c:v>
                </c:pt>
                <c:pt idx="58">
                  <c:v>42620.4653472222</c:v>
                </c:pt>
                <c:pt idx="59">
                  <c:v>42620.4653587963</c:v>
                </c:pt>
                <c:pt idx="60">
                  <c:v>42620.4653703704</c:v>
                </c:pt>
                <c:pt idx="61">
                  <c:v>42620.4653819444</c:v>
                </c:pt>
                <c:pt idx="62">
                  <c:v>42620.4653935185</c:v>
                </c:pt>
                <c:pt idx="63">
                  <c:v>42620.4654050926</c:v>
                </c:pt>
                <c:pt idx="64">
                  <c:v>42620.4654166667</c:v>
                </c:pt>
                <c:pt idx="65">
                  <c:v>42620.4654282407</c:v>
                </c:pt>
                <c:pt idx="66">
                  <c:v>42620.4654398148</c:v>
                </c:pt>
                <c:pt idx="67">
                  <c:v>42620.4654513889</c:v>
                </c:pt>
                <c:pt idx="68">
                  <c:v>42620.465462963</c:v>
                </c:pt>
                <c:pt idx="69">
                  <c:v>42620.465474537</c:v>
                </c:pt>
                <c:pt idx="70">
                  <c:v>42620.4654861111</c:v>
                </c:pt>
                <c:pt idx="71">
                  <c:v>42620.4654976852</c:v>
                </c:pt>
                <c:pt idx="72">
                  <c:v>42620.4655092593</c:v>
                </c:pt>
                <c:pt idx="73">
                  <c:v>42620.4655208333</c:v>
                </c:pt>
                <c:pt idx="74">
                  <c:v>42620.4655324074</c:v>
                </c:pt>
                <c:pt idx="75">
                  <c:v>42620.4655439815</c:v>
                </c:pt>
                <c:pt idx="76">
                  <c:v>42620.4664814815</c:v>
                </c:pt>
                <c:pt idx="77">
                  <c:v>42620.4664930556</c:v>
                </c:pt>
                <c:pt idx="78">
                  <c:v>42620.4665046296</c:v>
                </c:pt>
                <c:pt idx="79">
                  <c:v>42620.4665162037</c:v>
                </c:pt>
                <c:pt idx="80">
                  <c:v>42620.4665277778</c:v>
                </c:pt>
                <c:pt idx="81">
                  <c:v>42620.4665393519</c:v>
                </c:pt>
                <c:pt idx="82">
                  <c:v>42620.4665509259</c:v>
                </c:pt>
                <c:pt idx="83">
                  <c:v>42620.4665625</c:v>
                </c:pt>
                <c:pt idx="84">
                  <c:v>42620.4665740741</c:v>
                </c:pt>
                <c:pt idx="85">
                  <c:v>42620.4665856482</c:v>
                </c:pt>
                <c:pt idx="86">
                  <c:v>42620.4665972222</c:v>
                </c:pt>
                <c:pt idx="87">
                  <c:v>42620.4666087963</c:v>
                </c:pt>
                <c:pt idx="88">
                  <c:v>42620.4666203704</c:v>
                </c:pt>
                <c:pt idx="89">
                  <c:v>42620.4666319444</c:v>
                </c:pt>
                <c:pt idx="90">
                  <c:v>42620.4666435185</c:v>
                </c:pt>
                <c:pt idx="91">
                  <c:v>42620.4666550926</c:v>
                </c:pt>
                <c:pt idx="92">
                  <c:v>42620.4666666667</c:v>
                </c:pt>
                <c:pt idx="93">
                  <c:v>42620.4666782407</c:v>
                </c:pt>
                <c:pt idx="94">
                  <c:v>42620.4666898148</c:v>
                </c:pt>
                <c:pt idx="95">
                  <c:v>42620.4678472222</c:v>
                </c:pt>
                <c:pt idx="96">
                  <c:v>42620.4678587963</c:v>
                </c:pt>
                <c:pt idx="97">
                  <c:v>42620.4678703704</c:v>
                </c:pt>
                <c:pt idx="98">
                  <c:v>42620.4678819444</c:v>
                </c:pt>
                <c:pt idx="99">
                  <c:v>42620.4678935185</c:v>
                </c:pt>
                <c:pt idx="100">
                  <c:v>42620.4679050926</c:v>
                </c:pt>
                <c:pt idx="101">
                  <c:v>42620.4679166667</c:v>
                </c:pt>
                <c:pt idx="102">
                  <c:v>42620.4679282407</c:v>
                </c:pt>
                <c:pt idx="103">
                  <c:v>42620.4679398148</c:v>
                </c:pt>
                <c:pt idx="104">
                  <c:v>42620.4679513889</c:v>
                </c:pt>
                <c:pt idx="105">
                  <c:v>42620.467962963</c:v>
                </c:pt>
                <c:pt idx="106">
                  <c:v>42620.467974537</c:v>
                </c:pt>
                <c:pt idx="107">
                  <c:v>42620.4679861111</c:v>
                </c:pt>
                <c:pt idx="108">
                  <c:v>42620.4679976852</c:v>
                </c:pt>
                <c:pt idx="109">
                  <c:v>42620.4680092593</c:v>
                </c:pt>
                <c:pt idx="110">
                  <c:v>42620.4680208333</c:v>
                </c:pt>
                <c:pt idx="111">
                  <c:v>42620.4680324074</c:v>
                </c:pt>
                <c:pt idx="112">
                  <c:v>42620.4680439815</c:v>
                </c:pt>
                <c:pt idx="113">
                  <c:v>42620.4680555556</c:v>
                </c:pt>
                <c:pt idx="114">
                  <c:v>42620.4692939815</c:v>
                </c:pt>
                <c:pt idx="115">
                  <c:v>42620.4693055556</c:v>
                </c:pt>
                <c:pt idx="116">
                  <c:v>42620.4693171296</c:v>
                </c:pt>
                <c:pt idx="117">
                  <c:v>42620.4693287037</c:v>
                </c:pt>
                <c:pt idx="118">
                  <c:v>42620.4693402778</c:v>
                </c:pt>
                <c:pt idx="119">
                  <c:v>42620.4693518519</c:v>
                </c:pt>
                <c:pt idx="120">
                  <c:v>42620.4693634259</c:v>
                </c:pt>
                <c:pt idx="121">
                  <c:v>42620.469375</c:v>
                </c:pt>
                <c:pt idx="122">
                  <c:v>42620.4693865741</c:v>
                </c:pt>
                <c:pt idx="123">
                  <c:v>42620.4693981481</c:v>
                </c:pt>
                <c:pt idx="124">
                  <c:v>42620.4694097222</c:v>
                </c:pt>
                <c:pt idx="125">
                  <c:v>42620.4694212963</c:v>
                </c:pt>
                <c:pt idx="126">
                  <c:v>42620.4694328704</c:v>
                </c:pt>
                <c:pt idx="127">
                  <c:v>42620.4694444444</c:v>
                </c:pt>
                <c:pt idx="128">
                  <c:v>42620.4694560185</c:v>
                </c:pt>
                <c:pt idx="129">
                  <c:v>42620.4694675926</c:v>
                </c:pt>
                <c:pt idx="130">
                  <c:v>42620.4694791667</c:v>
                </c:pt>
                <c:pt idx="131">
                  <c:v>42620.4694907407</c:v>
                </c:pt>
                <c:pt idx="132">
                  <c:v>42620.4695023148</c:v>
                </c:pt>
                <c:pt idx="133">
                  <c:v>42620.470625</c:v>
                </c:pt>
                <c:pt idx="134">
                  <c:v>42620.4706365741</c:v>
                </c:pt>
                <c:pt idx="135">
                  <c:v>42620.4706481481</c:v>
                </c:pt>
                <c:pt idx="136">
                  <c:v>42620.4706597222</c:v>
                </c:pt>
                <c:pt idx="137">
                  <c:v>42620.4706712963</c:v>
                </c:pt>
                <c:pt idx="138">
                  <c:v>42620.4706828704</c:v>
                </c:pt>
                <c:pt idx="139">
                  <c:v>42620.4706944444</c:v>
                </c:pt>
                <c:pt idx="140">
                  <c:v>42620.4707060185</c:v>
                </c:pt>
                <c:pt idx="141">
                  <c:v>42620.4707175926</c:v>
                </c:pt>
                <c:pt idx="142">
                  <c:v>42620.4707291667</c:v>
                </c:pt>
                <c:pt idx="143">
                  <c:v>42620.4707407407</c:v>
                </c:pt>
                <c:pt idx="144">
                  <c:v>42620.4707523148</c:v>
                </c:pt>
                <c:pt idx="145">
                  <c:v>42620.4707638889</c:v>
                </c:pt>
                <c:pt idx="146">
                  <c:v>42620.470775463</c:v>
                </c:pt>
                <c:pt idx="147">
                  <c:v>42620.470787037</c:v>
                </c:pt>
                <c:pt idx="148">
                  <c:v>42620.4707986111</c:v>
                </c:pt>
                <c:pt idx="149">
                  <c:v>42620.4708101852</c:v>
                </c:pt>
                <c:pt idx="150">
                  <c:v>42620.4708217593</c:v>
                </c:pt>
                <c:pt idx="151">
                  <c:v>42620.4708333333</c:v>
                </c:pt>
                <c:pt idx="152">
                  <c:v>42620.4718055556</c:v>
                </c:pt>
                <c:pt idx="153">
                  <c:v>42620.4718171296</c:v>
                </c:pt>
                <c:pt idx="154">
                  <c:v>42620.4718287037</c:v>
                </c:pt>
                <c:pt idx="155">
                  <c:v>42620.4718402778</c:v>
                </c:pt>
                <c:pt idx="156">
                  <c:v>42620.4718518518</c:v>
                </c:pt>
                <c:pt idx="157">
                  <c:v>42620.4718634259</c:v>
                </c:pt>
                <c:pt idx="158">
                  <c:v>42620.471875</c:v>
                </c:pt>
                <c:pt idx="159">
                  <c:v>42620.4718865741</c:v>
                </c:pt>
                <c:pt idx="160">
                  <c:v>42620.4718981481</c:v>
                </c:pt>
                <c:pt idx="161">
                  <c:v>42620.4719097222</c:v>
                </c:pt>
                <c:pt idx="162">
                  <c:v>42620.4719212963</c:v>
                </c:pt>
                <c:pt idx="163">
                  <c:v>42620.4719328704</c:v>
                </c:pt>
                <c:pt idx="164">
                  <c:v>42620.4719444444</c:v>
                </c:pt>
                <c:pt idx="165">
                  <c:v>42620.4719560185</c:v>
                </c:pt>
                <c:pt idx="166">
                  <c:v>42620.4719675926</c:v>
                </c:pt>
                <c:pt idx="167">
                  <c:v>42620.4719791667</c:v>
                </c:pt>
                <c:pt idx="168">
                  <c:v>42620.4719907407</c:v>
                </c:pt>
                <c:pt idx="169">
                  <c:v>42620.4720023148</c:v>
                </c:pt>
                <c:pt idx="170">
                  <c:v>42620.4720138889</c:v>
                </c:pt>
                <c:pt idx="171">
                  <c:v>42620.4730555556</c:v>
                </c:pt>
                <c:pt idx="172">
                  <c:v>42620.4730671296</c:v>
                </c:pt>
                <c:pt idx="173">
                  <c:v>42620.4730787037</c:v>
                </c:pt>
                <c:pt idx="174">
                  <c:v>42620.4730902778</c:v>
                </c:pt>
                <c:pt idx="175">
                  <c:v>42620.4731018519</c:v>
                </c:pt>
                <c:pt idx="176">
                  <c:v>42620.4731134259</c:v>
                </c:pt>
                <c:pt idx="177">
                  <c:v>42620.473125</c:v>
                </c:pt>
                <c:pt idx="178">
                  <c:v>42620.4731365741</c:v>
                </c:pt>
                <c:pt idx="179">
                  <c:v>42620.4731481482</c:v>
                </c:pt>
                <c:pt idx="180">
                  <c:v>42620.4731597222</c:v>
                </c:pt>
                <c:pt idx="181">
                  <c:v>42620.4731712963</c:v>
                </c:pt>
                <c:pt idx="182">
                  <c:v>42620.4731828704</c:v>
                </c:pt>
                <c:pt idx="183">
                  <c:v>42620.4731944444</c:v>
                </c:pt>
                <c:pt idx="184">
                  <c:v>42620.4732060185</c:v>
                </c:pt>
                <c:pt idx="185">
                  <c:v>42620.4732175926</c:v>
                </c:pt>
                <c:pt idx="186">
                  <c:v>42620.4732291667</c:v>
                </c:pt>
                <c:pt idx="187">
                  <c:v>42620.4732407407</c:v>
                </c:pt>
                <c:pt idx="188">
                  <c:v>42620.4732523148</c:v>
                </c:pt>
                <c:pt idx="189">
                  <c:v>42620.4732638889</c:v>
                </c:pt>
                <c:pt idx="190">
                  <c:v>42620.4742939815</c:v>
                </c:pt>
                <c:pt idx="191">
                  <c:v>42620.4743055556</c:v>
                </c:pt>
                <c:pt idx="192">
                  <c:v>42620.4743171296</c:v>
                </c:pt>
                <c:pt idx="193">
                  <c:v>42620.4743287037</c:v>
                </c:pt>
                <c:pt idx="194">
                  <c:v>42620.4743402778</c:v>
                </c:pt>
                <c:pt idx="195">
                  <c:v>42620.4743518519</c:v>
                </c:pt>
                <c:pt idx="196">
                  <c:v>42620.4743634259</c:v>
                </c:pt>
                <c:pt idx="197">
                  <c:v>42620.474375</c:v>
                </c:pt>
                <c:pt idx="198">
                  <c:v>42620.4743865741</c:v>
                </c:pt>
                <c:pt idx="199">
                  <c:v>42620.4743981482</c:v>
                </c:pt>
                <c:pt idx="200">
                  <c:v>42620.4744097222</c:v>
                </c:pt>
                <c:pt idx="201">
                  <c:v>42620.4744212963</c:v>
                </c:pt>
                <c:pt idx="202">
                  <c:v>42620.4744328704</c:v>
                </c:pt>
                <c:pt idx="203">
                  <c:v>42620.4744444444</c:v>
                </c:pt>
                <c:pt idx="204">
                  <c:v>42620.4744560185</c:v>
                </c:pt>
                <c:pt idx="205">
                  <c:v>42620.4744675926</c:v>
                </c:pt>
                <c:pt idx="206">
                  <c:v>42620.4744791667</c:v>
                </c:pt>
                <c:pt idx="207">
                  <c:v>42620.4744907407</c:v>
                </c:pt>
                <c:pt idx="208">
                  <c:v>42620.4745023148</c:v>
                </c:pt>
                <c:pt idx="209">
                  <c:v>42620.4755787037</c:v>
                </c:pt>
                <c:pt idx="210">
                  <c:v>42620.4755902778</c:v>
                </c:pt>
                <c:pt idx="211">
                  <c:v>42620.4756018519</c:v>
                </c:pt>
                <c:pt idx="212">
                  <c:v>42620.4756134259</c:v>
                </c:pt>
                <c:pt idx="213">
                  <c:v>42620.475625</c:v>
                </c:pt>
                <c:pt idx="214">
                  <c:v>42620.4756365741</c:v>
                </c:pt>
                <c:pt idx="215">
                  <c:v>42620.4756481481</c:v>
                </c:pt>
                <c:pt idx="216">
                  <c:v>42620.4756597222</c:v>
                </c:pt>
                <c:pt idx="217">
                  <c:v>42620.4756712963</c:v>
                </c:pt>
                <c:pt idx="218">
                  <c:v>42620.4756828704</c:v>
                </c:pt>
                <c:pt idx="219">
                  <c:v>42620.4756944444</c:v>
                </c:pt>
                <c:pt idx="220">
                  <c:v>42620.4757060185</c:v>
                </c:pt>
                <c:pt idx="221">
                  <c:v>42620.4757175926</c:v>
                </c:pt>
                <c:pt idx="222">
                  <c:v>42620.4757291667</c:v>
                </c:pt>
                <c:pt idx="223">
                  <c:v>42620.4757407407</c:v>
                </c:pt>
                <c:pt idx="224">
                  <c:v>42620.4757523148</c:v>
                </c:pt>
                <c:pt idx="225">
                  <c:v>42620.4757638889</c:v>
                </c:pt>
                <c:pt idx="226">
                  <c:v>42620.475775463</c:v>
                </c:pt>
                <c:pt idx="227">
                  <c:v>42620.475787037</c:v>
                </c:pt>
                <c:pt idx="228">
                  <c:v>42620.4768287037</c:v>
                </c:pt>
                <c:pt idx="229">
                  <c:v>42620.4768402778</c:v>
                </c:pt>
                <c:pt idx="230">
                  <c:v>42620.4768518519</c:v>
                </c:pt>
                <c:pt idx="231">
                  <c:v>42620.4768634259</c:v>
                </c:pt>
                <c:pt idx="232">
                  <c:v>42620.476875</c:v>
                </c:pt>
                <c:pt idx="233">
                  <c:v>42620.4768865741</c:v>
                </c:pt>
                <c:pt idx="234">
                  <c:v>42620.4768981481</c:v>
                </c:pt>
                <c:pt idx="235">
                  <c:v>42620.4769097222</c:v>
                </c:pt>
                <c:pt idx="236">
                  <c:v>42620.4769212963</c:v>
                </c:pt>
                <c:pt idx="237">
                  <c:v>42620.4769328704</c:v>
                </c:pt>
                <c:pt idx="238">
                  <c:v>42620.4769444444</c:v>
                </c:pt>
                <c:pt idx="239">
                  <c:v>42620.4769560185</c:v>
                </c:pt>
                <c:pt idx="240">
                  <c:v>42620.4769675926</c:v>
                </c:pt>
                <c:pt idx="241">
                  <c:v>42620.4769791667</c:v>
                </c:pt>
                <c:pt idx="242">
                  <c:v>42620.4769907407</c:v>
                </c:pt>
                <c:pt idx="243">
                  <c:v>42620.4770023148</c:v>
                </c:pt>
                <c:pt idx="244">
                  <c:v>42620.4770138889</c:v>
                </c:pt>
                <c:pt idx="245">
                  <c:v>42620.477025463</c:v>
                </c:pt>
                <c:pt idx="246">
                  <c:v>42620.477037037</c:v>
                </c:pt>
                <c:pt idx="247">
                  <c:v>42620.4780092593</c:v>
                </c:pt>
                <c:pt idx="248">
                  <c:v>42620.4780208333</c:v>
                </c:pt>
                <c:pt idx="249">
                  <c:v>42620.4780324074</c:v>
                </c:pt>
                <c:pt idx="250">
                  <c:v>42620.4780439815</c:v>
                </c:pt>
                <c:pt idx="251">
                  <c:v>42620.4780555556</c:v>
                </c:pt>
                <c:pt idx="252">
                  <c:v>42620.4780671296</c:v>
                </c:pt>
                <c:pt idx="253">
                  <c:v>42620.4780787037</c:v>
                </c:pt>
                <c:pt idx="254">
                  <c:v>42620.4780902778</c:v>
                </c:pt>
                <c:pt idx="255">
                  <c:v>42620.4781018519</c:v>
                </c:pt>
                <c:pt idx="256">
                  <c:v>42620.4781134259</c:v>
                </c:pt>
                <c:pt idx="257">
                  <c:v>42620.478125</c:v>
                </c:pt>
                <c:pt idx="258">
                  <c:v>42620.4781365741</c:v>
                </c:pt>
                <c:pt idx="259">
                  <c:v>42620.4781481481</c:v>
                </c:pt>
                <c:pt idx="260">
                  <c:v>42620.4781597222</c:v>
                </c:pt>
                <c:pt idx="261">
                  <c:v>42620.4781712963</c:v>
                </c:pt>
                <c:pt idx="262">
                  <c:v>42620.4781828704</c:v>
                </c:pt>
                <c:pt idx="263">
                  <c:v>42620.4781944444</c:v>
                </c:pt>
                <c:pt idx="264">
                  <c:v>42620.4782060185</c:v>
                </c:pt>
                <c:pt idx="265">
                  <c:v>42620.4782175926</c:v>
                </c:pt>
                <c:pt idx="266">
                  <c:v>42620.479224537</c:v>
                </c:pt>
                <c:pt idx="267">
                  <c:v>42620.4792361111</c:v>
                </c:pt>
                <c:pt idx="268">
                  <c:v>42620.4792476852</c:v>
                </c:pt>
                <c:pt idx="269">
                  <c:v>42620.4792592593</c:v>
                </c:pt>
                <c:pt idx="270">
                  <c:v>42620.4792708333</c:v>
                </c:pt>
                <c:pt idx="271">
                  <c:v>42620.4792824074</c:v>
                </c:pt>
                <c:pt idx="272">
                  <c:v>42620.4792939815</c:v>
                </c:pt>
                <c:pt idx="273">
                  <c:v>42620.4793055556</c:v>
                </c:pt>
                <c:pt idx="274">
                  <c:v>42620.4793171296</c:v>
                </c:pt>
                <c:pt idx="275">
                  <c:v>42620.4793287037</c:v>
                </c:pt>
                <c:pt idx="276">
                  <c:v>42620.4793402778</c:v>
                </c:pt>
                <c:pt idx="277">
                  <c:v>42620.4793518518</c:v>
                </c:pt>
                <c:pt idx="278">
                  <c:v>42620.4793634259</c:v>
                </c:pt>
                <c:pt idx="279">
                  <c:v>42620.479375</c:v>
                </c:pt>
                <c:pt idx="280">
                  <c:v>42620.4793865741</c:v>
                </c:pt>
                <c:pt idx="281">
                  <c:v>42620.4793981481</c:v>
                </c:pt>
                <c:pt idx="282">
                  <c:v>42620.4794097222</c:v>
                </c:pt>
                <c:pt idx="283">
                  <c:v>42620.4794212963</c:v>
                </c:pt>
                <c:pt idx="284">
                  <c:v>42620.4794328704</c:v>
                </c:pt>
                <c:pt idx="285">
                  <c:v>42620.4805324074</c:v>
                </c:pt>
                <c:pt idx="286">
                  <c:v>42620.4805439815</c:v>
                </c:pt>
                <c:pt idx="287">
                  <c:v>42620.4805555556</c:v>
                </c:pt>
                <c:pt idx="288">
                  <c:v>42620.4805671296</c:v>
                </c:pt>
                <c:pt idx="289">
                  <c:v>42620.4805787037</c:v>
                </c:pt>
                <c:pt idx="290">
                  <c:v>42620.4805902778</c:v>
                </c:pt>
                <c:pt idx="291">
                  <c:v>42620.4806018519</c:v>
                </c:pt>
                <c:pt idx="292">
                  <c:v>42620.4806134259</c:v>
                </c:pt>
                <c:pt idx="293">
                  <c:v>42620.480625</c:v>
                </c:pt>
                <c:pt idx="294">
                  <c:v>42620.4806365741</c:v>
                </c:pt>
                <c:pt idx="295">
                  <c:v>42620.4806481482</c:v>
                </c:pt>
                <c:pt idx="296">
                  <c:v>42620.4806597222</c:v>
                </c:pt>
                <c:pt idx="297">
                  <c:v>42620.4806712963</c:v>
                </c:pt>
                <c:pt idx="298">
                  <c:v>42620.4806828704</c:v>
                </c:pt>
                <c:pt idx="299">
                  <c:v>42620.4806944444</c:v>
                </c:pt>
                <c:pt idx="300">
                  <c:v>42620.4807060185</c:v>
                </c:pt>
                <c:pt idx="301">
                  <c:v>42620.4807175926</c:v>
                </c:pt>
                <c:pt idx="302">
                  <c:v>42620.4807291667</c:v>
                </c:pt>
                <c:pt idx="303">
                  <c:v>42620.4807407407</c:v>
                </c:pt>
                <c:pt idx="304">
                  <c:v>42620.4818518519</c:v>
                </c:pt>
                <c:pt idx="305">
                  <c:v>42620.4818634259</c:v>
                </c:pt>
                <c:pt idx="306">
                  <c:v>42620.481875</c:v>
                </c:pt>
                <c:pt idx="307">
                  <c:v>42620.4818865741</c:v>
                </c:pt>
                <c:pt idx="308">
                  <c:v>42620.4818981482</c:v>
                </c:pt>
                <c:pt idx="309">
                  <c:v>42620.4819097222</c:v>
                </c:pt>
                <c:pt idx="310">
                  <c:v>42620.4819212963</c:v>
                </c:pt>
                <c:pt idx="311">
                  <c:v>42620.4819328704</c:v>
                </c:pt>
                <c:pt idx="312">
                  <c:v>42620.4819444444</c:v>
                </c:pt>
                <c:pt idx="313">
                  <c:v>42620.4819560185</c:v>
                </c:pt>
                <c:pt idx="314">
                  <c:v>42620.4819675926</c:v>
                </c:pt>
                <c:pt idx="315">
                  <c:v>42620.4819791667</c:v>
                </c:pt>
                <c:pt idx="316">
                  <c:v>42620.4819907407</c:v>
                </c:pt>
                <c:pt idx="317">
                  <c:v>42620.4820023148</c:v>
                </c:pt>
                <c:pt idx="318">
                  <c:v>42620.4820138889</c:v>
                </c:pt>
                <c:pt idx="319">
                  <c:v>42620.482025463</c:v>
                </c:pt>
                <c:pt idx="320">
                  <c:v>42620.482037037</c:v>
                </c:pt>
                <c:pt idx="321">
                  <c:v>42620.4820486111</c:v>
                </c:pt>
                <c:pt idx="322">
                  <c:v>42620.4820601852</c:v>
                </c:pt>
                <c:pt idx="323">
                  <c:v>42620.4830902778</c:v>
                </c:pt>
                <c:pt idx="324">
                  <c:v>42620.4831018519</c:v>
                </c:pt>
                <c:pt idx="325">
                  <c:v>42620.4831134259</c:v>
                </c:pt>
                <c:pt idx="326">
                  <c:v>42620.483125</c:v>
                </c:pt>
                <c:pt idx="327">
                  <c:v>42620.4831365741</c:v>
                </c:pt>
                <c:pt idx="328">
                  <c:v>42620.4831481481</c:v>
                </c:pt>
                <c:pt idx="329">
                  <c:v>42620.4831597222</c:v>
                </c:pt>
                <c:pt idx="330">
                  <c:v>42620.4831712963</c:v>
                </c:pt>
                <c:pt idx="331">
                  <c:v>42620.4831828704</c:v>
                </c:pt>
                <c:pt idx="332">
                  <c:v>42620.4831944444</c:v>
                </c:pt>
                <c:pt idx="333">
                  <c:v>42620.4832060185</c:v>
                </c:pt>
                <c:pt idx="334">
                  <c:v>42620.4832175926</c:v>
                </c:pt>
                <c:pt idx="335">
                  <c:v>42620.4832291667</c:v>
                </c:pt>
                <c:pt idx="336">
                  <c:v>42620.4832407407</c:v>
                </c:pt>
                <c:pt idx="337">
                  <c:v>42620.4832523148</c:v>
                </c:pt>
                <c:pt idx="338">
                  <c:v>42620.4832638889</c:v>
                </c:pt>
                <c:pt idx="339">
                  <c:v>42620.483275463</c:v>
                </c:pt>
                <c:pt idx="340">
                  <c:v>42620.483287037</c:v>
                </c:pt>
                <c:pt idx="341">
                  <c:v>42620.4832986111</c:v>
                </c:pt>
                <c:pt idx="342">
                  <c:v>42620.4842939815</c:v>
                </c:pt>
                <c:pt idx="343">
                  <c:v>42620.4843055556</c:v>
                </c:pt>
                <c:pt idx="344">
                  <c:v>42620.4843171296</c:v>
                </c:pt>
                <c:pt idx="345">
                  <c:v>42620.4843287037</c:v>
                </c:pt>
                <c:pt idx="346">
                  <c:v>42620.4843402778</c:v>
                </c:pt>
                <c:pt idx="347">
                  <c:v>42620.4843518519</c:v>
                </c:pt>
                <c:pt idx="348">
                  <c:v>42620.4843634259</c:v>
                </c:pt>
                <c:pt idx="349">
                  <c:v>42620.484375</c:v>
                </c:pt>
                <c:pt idx="350">
                  <c:v>42620.4843865741</c:v>
                </c:pt>
                <c:pt idx="351">
                  <c:v>42620.4843981481</c:v>
                </c:pt>
                <c:pt idx="352">
                  <c:v>42620.4844097222</c:v>
                </c:pt>
                <c:pt idx="353">
                  <c:v>42620.4844212963</c:v>
                </c:pt>
                <c:pt idx="354">
                  <c:v>42620.4844328704</c:v>
                </c:pt>
                <c:pt idx="355">
                  <c:v>42620.4844444444</c:v>
                </c:pt>
                <c:pt idx="356">
                  <c:v>42620.4844560185</c:v>
                </c:pt>
                <c:pt idx="357">
                  <c:v>42620.4844675926</c:v>
                </c:pt>
                <c:pt idx="358">
                  <c:v>42620.4844791667</c:v>
                </c:pt>
                <c:pt idx="359">
                  <c:v>42620.4844907407</c:v>
                </c:pt>
                <c:pt idx="360">
                  <c:v>42620.4845023148</c:v>
                </c:pt>
                <c:pt idx="361">
                  <c:v>42620.485462963</c:v>
                </c:pt>
                <c:pt idx="362">
                  <c:v>42620.485474537</c:v>
                </c:pt>
                <c:pt idx="363">
                  <c:v>42620.4854861111</c:v>
                </c:pt>
                <c:pt idx="364">
                  <c:v>42620.4854976852</c:v>
                </c:pt>
                <c:pt idx="365">
                  <c:v>42620.4855092593</c:v>
                </c:pt>
                <c:pt idx="366">
                  <c:v>42620.4855208333</c:v>
                </c:pt>
                <c:pt idx="367">
                  <c:v>42620.4855324074</c:v>
                </c:pt>
                <c:pt idx="368">
                  <c:v>42620.4855439815</c:v>
                </c:pt>
                <c:pt idx="369">
                  <c:v>42620.4855555556</c:v>
                </c:pt>
                <c:pt idx="370">
                  <c:v>42620.4855671296</c:v>
                </c:pt>
                <c:pt idx="371">
                  <c:v>42620.4855787037</c:v>
                </c:pt>
                <c:pt idx="372">
                  <c:v>42620.4855902778</c:v>
                </c:pt>
                <c:pt idx="373">
                  <c:v>42620.4856018519</c:v>
                </c:pt>
                <c:pt idx="374">
                  <c:v>42620.4856134259</c:v>
                </c:pt>
                <c:pt idx="375">
                  <c:v>42620.485625</c:v>
                </c:pt>
                <c:pt idx="376">
                  <c:v>42620.4856365741</c:v>
                </c:pt>
                <c:pt idx="377">
                  <c:v>42620.4856481481</c:v>
                </c:pt>
                <c:pt idx="378">
                  <c:v>42620.4856597222</c:v>
                </c:pt>
                <c:pt idx="379">
                  <c:v>42620.4856712963</c:v>
                </c:pt>
              </c:numCache>
            </c:numRef>
          </c:cat>
          <c:val>
            <c:numRef>
              <c:f>Vmstat!$J$33:$J$412</c:f>
              <c:numCache>
                <c:formatCode>General</c:formatCode>
                <c:ptCount val="380"/>
                <c:pt idx="0">
                  <c:v>41047</c:v>
                </c:pt>
                <c:pt idx="1">
                  <c:v>15824</c:v>
                </c:pt>
                <c:pt idx="2">
                  <c:v>16193</c:v>
                </c:pt>
                <c:pt idx="3">
                  <c:v>25770</c:v>
                </c:pt>
                <c:pt idx="4">
                  <c:v>28274</c:v>
                </c:pt>
                <c:pt idx="5">
                  <c:v>25783</c:v>
                </c:pt>
                <c:pt idx="6">
                  <c:v>8838</c:v>
                </c:pt>
                <c:pt idx="7">
                  <c:v>2542</c:v>
                </c:pt>
                <c:pt idx="8">
                  <c:v>5854</c:v>
                </c:pt>
                <c:pt idx="9">
                  <c:v>9998</c:v>
                </c:pt>
                <c:pt idx="10">
                  <c:v>5766</c:v>
                </c:pt>
                <c:pt idx="11">
                  <c:v>11406</c:v>
                </c:pt>
                <c:pt idx="12">
                  <c:v>13380</c:v>
                </c:pt>
                <c:pt idx="13">
                  <c:v>7994</c:v>
                </c:pt>
                <c:pt idx="14">
                  <c:v>10771</c:v>
                </c:pt>
                <c:pt idx="15">
                  <c:v>16409</c:v>
                </c:pt>
                <c:pt idx="16">
                  <c:v>10920</c:v>
                </c:pt>
                <c:pt idx="17">
                  <c:v>8802</c:v>
                </c:pt>
                <c:pt idx="18">
                  <c:v>10989</c:v>
                </c:pt>
                <c:pt idx="19">
                  <c:v>37640</c:v>
                </c:pt>
                <c:pt idx="20">
                  <c:v>6948</c:v>
                </c:pt>
                <c:pt idx="21">
                  <c:v>19308</c:v>
                </c:pt>
                <c:pt idx="22">
                  <c:v>8890</c:v>
                </c:pt>
                <c:pt idx="23">
                  <c:v>11287</c:v>
                </c:pt>
                <c:pt idx="24">
                  <c:v>28382</c:v>
                </c:pt>
                <c:pt idx="25">
                  <c:v>6396</c:v>
                </c:pt>
                <c:pt idx="26">
                  <c:v>7081</c:v>
                </c:pt>
                <c:pt idx="27">
                  <c:v>8181</c:v>
                </c:pt>
                <c:pt idx="28">
                  <c:v>7597</c:v>
                </c:pt>
                <c:pt idx="29">
                  <c:v>13848</c:v>
                </c:pt>
                <c:pt idx="30">
                  <c:v>14005</c:v>
                </c:pt>
                <c:pt idx="31">
                  <c:v>11178</c:v>
                </c:pt>
                <c:pt idx="32">
                  <c:v>14348</c:v>
                </c:pt>
                <c:pt idx="33">
                  <c:v>18510</c:v>
                </c:pt>
                <c:pt idx="34">
                  <c:v>10631</c:v>
                </c:pt>
                <c:pt idx="35">
                  <c:v>11910</c:v>
                </c:pt>
                <c:pt idx="36">
                  <c:v>17384</c:v>
                </c:pt>
                <c:pt idx="37">
                  <c:v>17715</c:v>
                </c:pt>
                <c:pt idx="38">
                  <c:v>38923</c:v>
                </c:pt>
                <c:pt idx="39">
                  <c:v>11016</c:v>
                </c:pt>
                <c:pt idx="40">
                  <c:v>24196</c:v>
                </c:pt>
                <c:pt idx="41">
                  <c:v>20571</c:v>
                </c:pt>
                <c:pt idx="42">
                  <c:v>17705</c:v>
                </c:pt>
                <c:pt idx="43">
                  <c:v>29612</c:v>
                </c:pt>
                <c:pt idx="44">
                  <c:v>17138</c:v>
                </c:pt>
                <c:pt idx="45">
                  <c:v>12405</c:v>
                </c:pt>
                <c:pt idx="46">
                  <c:v>11425</c:v>
                </c:pt>
                <c:pt idx="47">
                  <c:v>17978</c:v>
                </c:pt>
                <c:pt idx="48">
                  <c:v>9844</c:v>
                </c:pt>
                <c:pt idx="49">
                  <c:v>5548</c:v>
                </c:pt>
                <c:pt idx="50">
                  <c:v>4685</c:v>
                </c:pt>
                <c:pt idx="51">
                  <c:v>10216</c:v>
                </c:pt>
                <c:pt idx="52">
                  <c:v>10574</c:v>
                </c:pt>
                <c:pt idx="53">
                  <c:v>8040</c:v>
                </c:pt>
                <c:pt idx="54">
                  <c:v>6420</c:v>
                </c:pt>
                <c:pt idx="55">
                  <c:v>5994</c:v>
                </c:pt>
                <c:pt idx="56">
                  <c:v>32234</c:v>
                </c:pt>
                <c:pt idx="57">
                  <c:v>30353</c:v>
                </c:pt>
                <c:pt idx="58">
                  <c:v>7376</c:v>
                </c:pt>
                <c:pt idx="59">
                  <c:v>10473</c:v>
                </c:pt>
                <c:pt idx="60">
                  <c:v>6194</c:v>
                </c:pt>
                <c:pt idx="61">
                  <c:v>31146</c:v>
                </c:pt>
                <c:pt idx="62">
                  <c:v>21731</c:v>
                </c:pt>
                <c:pt idx="63">
                  <c:v>13552</c:v>
                </c:pt>
                <c:pt idx="64">
                  <c:v>7600</c:v>
                </c:pt>
                <c:pt idx="65">
                  <c:v>3218</c:v>
                </c:pt>
                <c:pt idx="66">
                  <c:v>20057</c:v>
                </c:pt>
                <c:pt idx="67">
                  <c:v>19267</c:v>
                </c:pt>
                <c:pt idx="68">
                  <c:v>28441</c:v>
                </c:pt>
                <c:pt idx="69">
                  <c:v>39761</c:v>
                </c:pt>
                <c:pt idx="70">
                  <c:v>19067</c:v>
                </c:pt>
                <c:pt idx="71">
                  <c:v>22030</c:v>
                </c:pt>
                <c:pt idx="72">
                  <c:v>21250</c:v>
                </c:pt>
                <c:pt idx="73">
                  <c:v>15393</c:v>
                </c:pt>
                <c:pt idx="74">
                  <c:v>14134</c:v>
                </c:pt>
                <c:pt idx="75">
                  <c:v>12693</c:v>
                </c:pt>
                <c:pt idx="76">
                  <c:v>48933</c:v>
                </c:pt>
                <c:pt idx="77">
                  <c:v>14232</c:v>
                </c:pt>
                <c:pt idx="78">
                  <c:v>26378</c:v>
                </c:pt>
                <c:pt idx="79">
                  <c:v>22335</c:v>
                </c:pt>
                <c:pt idx="80">
                  <c:v>22978</c:v>
                </c:pt>
                <c:pt idx="81">
                  <c:v>27789</c:v>
                </c:pt>
                <c:pt idx="82">
                  <c:v>15230</c:v>
                </c:pt>
                <c:pt idx="83">
                  <c:v>8412</c:v>
                </c:pt>
                <c:pt idx="84">
                  <c:v>12193</c:v>
                </c:pt>
                <c:pt idx="85">
                  <c:v>24349</c:v>
                </c:pt>
                <c:pt idx="86">
                  <c:v>12066</c:v>
                </c:pt>
                <c:pt idx="87">
                  <c:v>15994</c:v>
                </c:pt>
                <c:pt idx="88">
                  <c:v>22198</c:v>
                </c:pt>
                <c:pt idx="89">
                  <c:v>25248</c:v>
                </c:pt>
                <c:pt idx="90">
                  <c:v>19517</c:v>
                </c:pt>
                <c:pt idx="91">
                  <c:v>14979</c:v>
                </c:pt>
                <c:pt idx="92">
                  <c:v>24375</c:v>
                </c:pt>
                <c:pt idx="93">
                  <c:v>15426</c:v>
                </c:pt>
                <c:pt idx="94">
                  <c:v>18818</c:v>
                </c:pt>
                <c:pt idx="95">
                  <c:v>36521</c:v>
                </c:pt>
                <c:pt idx="96">
                  <c:v>16884</c:v>
                </c:pt>
                <c:pt idx="97">
                  <c:v>5028</c:v>
                </c:pt>
                <c:pt idx="98">
                  <c:v>15002</c:v>
                </c:pt>
                <c:pt idx="99">
                  <c:v>10995</c:v>
                </c:pt>
                <c:pt idx="100">
                  <c:v>25924</c:v>
                </c:pt>
                <c:pt idx="101">
                  <c:v>13653</c:v>
                </c:pt>
                <c:pt idx="102">
                  <c:v>5083</c:v>
                </c:pt>
                <c:pt idx="103">
                  <c:v>8280</c:v>
                </c:pt>
                <c:pt idx="104">
                  <c:v>8805</c:v>
                </c:pt>
                <c:pt idx="105">
                  <c:v>8513</c:v>
                </c:pt>
                <c:pt idx="106">
                  <c:v>3730</c:v>
                </c:pt>
                <c:pt idx="107">
                  <c:v>20545</c:v>
                </c:pt>
                <c:pt idx="108">
                  <c:v>8188</c:v>
                </c:pt>
                <c:pt idx="109">
                  <c:v>7376</c:v>
                </c:pt>
                <c:pt idx="110">
                  <c:v>6525</c:v>
                </c:pt>
                <c:pt idx="111">
                  <c:v>10811</c:v>
                </c:pt>
                <c:pt idx="112">
                  <c:v>12801</c:v>
                </c:pt>
                <c:pt idx="113">
                  <c:v>12458</c:v>
                </c:pt>
                <c:pt idx="114">
                  <c:v>45022</c:v>
                </c:pt>
                <c:pt idx="115">
                  <c:v>29130</c:v>
                </c:pt>
                <c:pt idx="116">
                  <c:v>25018</c:v>
                </c:pt>
                <c:pt idx="117">
                  <c:v>24025</c:v>
                </c:pt>
                <c:pt idx="118">
                  <c:v>15498</c:v>
                </c:pt>
                <c:pt idx="119">
                  <c:v>36452</c:v>
                </c:pt>
                <c:pt idx="120">
                  <c:v>27837</c:v>
                </c:pt>
                <c:pt idx="121">
                  <c:v>17078</c:v>
                </c:pt>
                <c:pt idx="122">
                  <c:v>8642</c:v>
                </c:pt>
                <c:pt idx="123">
                  <c:v>9853</c:v>
                </c:pt>
                <c:pt idx="124">
                  <c:v>10289</c:v>
                </c:pt>
                <c:pt idx="125">
                  <c:v>13475</c:v>
                </c:pt>
                <c:pt idx="126">
                  <c:v>17032</c:v>
                </c:pt>
                <c:pt idx="127">
                  <c:v>18740</c:v>
                </c:pt>
                <c:pt idx="128">
                  <c:v>5893</c:v>
                </c:pt>
                <c:pt idx="129">
                  <c:v>9940</c:v>
                </c:pt>
                <c:pt idx="130">
                  <c:v>17667</c:v>
                </c:pt>
                <c:pt idx="131">
                  <c:v>10554</c:v>
                </c:pt>
                <c:pt idx="132">
                  <c:v>15168</c:v>
                </c:pt>
                <c:pt idx="133">
                  <c:v>39407</c:v>
                </c:pt>
                <c:pt idx="134">
                  <c:v>3691</c:v>
                </c:pt>
                <c:pt idx="135">
                  <c:v>6875</c:v>
                </c:pt>
                <c:pt idx="136">
                  <c:v>9230</c:v>
                </c:pt>
                <c:pt idx="137">
                  <c:v>6588</c:v>
                </c:pt>
                <c:pt idx="138">
                  <c:v>27816</c:v>
                </c:pt>
                <c:pt idx="139">
                  <c:v>10463</c:v>
                </c:pt>
                <c:pt idx="140">
                  <c:v>9508</c:v>
                </c:pt>
                <c:pt idx="141">
                  <c:v>5961</c:v>
                </c:pt>
                <c:pt idx="142">
                  <c:v>15266</c:v>
                </c:pt>
                <c:pt idx="143">
                  <c:v>17767</c:v>
                </c:pt>
                <c:pt idx="144">
                  <c:v>12581</c:v>
                </c:pt>
                <c:pt idx="145">
                  <c:v>8757</c:v>
                </c:pt>
                <c:pt idx="146">
                  <c:v>9895</c:v>
                </c:pt>
                <c:pt idx="147">
                  <c:v>9978</c:v>
                </c:pt>
                <c:pt idx="148">
                  <c:v>9023</c:v>
                </c:pt>
                <c:pt idx="149">
                  <c:v>11487</c:v>
                </c:pt>
                <c:pt idx="150">
                  <c:v>5650</c:v>
                </c:pt>
                <c:pt idx="151">
                  <c:v>6824</c:v>
                </c:pt>
                <c:pt idx="152">
                  <c:v>30388</c:v>
                </c:pt>
                <c:pt idx="153">
                  <c:v>7396</c:v>
                </c:pt>
                <c:pt idx="154">
                  <c:v>9485</c:v>
                </c:pt>
                <c:pt idx="155">
                  <c:v>9292</c:v>
                </c:pt>
                <c:pt idx="156">
                  <c:v>19063</c:v>
                </c:pt>
                <c:pt idx="157">
                  <c:v>32965</c:v>
                </c:pt>
                <c:pt idx="158">
                  <c:v>16065</c:v>
                </c:pt>
                <c:pt idx="159">
                  <c:v>11475</c:v>
                </c:pt>
                <c:pt idx="160">
                  <c:v>11209</c:v>
                </c:pt>
                <c:pt idx="161">
                  <c:v>9603</c:v>
                </c:pt>
                <c:pt idx="162">
                  <c:v>9580</c:v>
                </c:pt>
                <c:pt idx="163">
                  <c:v>9155</c:v>
                </c:pt>
                <c:pt idx="164">
                  <c:v>9231</c:v>
                </c:pt>
                <c:pt idx="165">
                  <c:v>7950</c:v>
                </c:pt>
                <c:pt idx="166">
                  <c:v>13023</c:v>
                </c:pt>
                <c:pt idx="167">
                  <c:v>7157</c:v>
                </c:pt>
                <c:pt idx="168">
                  <c:v>2803</c:v>
                </c:pt>
                <c:pt idx="169">
                  <c:v>3518</c:v>
                </c:pt>
                <c:pt idx="170">
                  <c:v>7525</c:v>
                </c:pt>
                <c:pt idx="171">
                  <c:v>30966</c:v>
                </c:pt>
                <c:pt idx="172">
                  <c:v>4160</c:v>
                </c:pt>
                <c:pt idx="173">
                  <c:v>5514</c:v>
                </c:pt>
                <c:pt idx="174">
                  <c:v>7080</c:v>
                </c:pt>
                <c:pt idx="175">
                  <c:v>8443</c:v>
                </c:pt>
                <c:pt idx="176">
                  <c:v>20027</c:v>
                </c:pt>
                <c:pt idx="177">
                  <c:v>1582</c:v>
                </c:pt>
                <c:pt idx="178">
                  <c:v>1637</c:v>
                </c:pt>
                <c:pt idx="179">
                  <c:v>1823</c:v>
                </c:pt>
                <c:pt idx="180">
                  <c:v>1559</c:v>
                </c:pt>
                <c:pt idx="181">
                  <c:v>6097</c:v>
                </c:pt>
                <c:pt idx="182">
                  <c:v>12189</c:v>
                </c:pt>
                <c:pt idx="183">
                  <c:v>11450</c:v>
                </c:pt>
                <c:pt idx="184">
                  <c:v>6304</c:v>
                </c:pt>
                <c:pt idx="185">
                  <c:v>9031</c:v>
                </c:pt>
                <c:pt idx="186">
                  <c:v>7512</c:v>
                </c:pt>
                <c:pt idx="187">
                  <c:v>7337</c:v>
                </c:pt>
                <c:pt idx="188">
                  <c:v>7318</c:v>
                </c:pt>
                <c:pt idx="189">
                  <c:v>12895</c:v>
                </c:pt>
                <c:pt idx="190">
                  <c:v>32187</c:v>
                </c:pt>
                <c:pt idx="191">
                  <c:v>5185</c:v>
                </c:pt>
                <c:pt idx="192">
                  <c:v>10697</c:v>
                </c:pt>
                <c:pt idx="193">
                  <c:v>3902</c:v>
                </c:pt>
                <c:pt idx="194">
                  <c:v>8728</c:v>
                </c:pt>
                <c:pt idx="195">
                  <c:v>21753</c:v>
                </c:pt>
                <c:pt idx="196">
                  <c:v>1991</c:v>
                </c:pt>
                <c:pt idx="197">
                  <c:v>2147</c:v>
                </c:pt>
                <c:pt idx="198">
                  <c:v>4568</c:v>
                </c:pt>
                <c:pt idx="199">
                  <c:v>11575</c:v>
                </c:pt>
                <c:pt idx="200">
                  <c:v>14544</c:v>
                </c:pt>
                <c:pt idx="201">
                  <c:v>15308</c:v>
                </c:pt>
                <c:pt idx="202">
                  <c:v>11675</c:v>
                </c:pt>
                <c:pt idx="203">
                  <c:v>14847</c:v>
                </c:pt>
                <c:pt idx="204">
                  <c:v>14518</c:v>
                </c:pt>
                <c:pt idx="205">
                  <c:v>13968</c:v>
                </c:pt>
                <c:pt idx="206">
                  <c:v>27717</c:v>
                </c:pt>
                <c:pt idx="207">
                  <c:v>14560</c:v>
                </c:pt>
                <c:pt idx="208">
                  <c:v>12570</c:v>
                </c:pt>
                <c:pt idx="209">
                  <c:v>32202</c:v>
                </c:pt>
                <c:pt idx="210">
                  <c:v>5085</c:v>
                </c:pt>
                <c:pt idx="211">
                  <c:v>7806</c:v>
                </c:pt>
                <c:pt idx="212">
                  <c:v>4963</c:v>
                </c:pt>
                <c:pt idx="213">
                  <c:v>15626</c:v>
                </c:pt>
                <c:pt idx="214">
                  <c:v>35037</c:v>
                </c:pt>
                <c:pt idx="215">
                  <c:v>5053</c:v>
                </c:pt>
                <c:pt idx="216">
                  <c:v>7084</c:v>
                </c:pt>
                <c:pt idx="217">
                  <c:v>14494</c:v>
                </c:pt>
                <c:pt idx="218">
                  <c:v>20862</c:v>
                </c:pt>
                <c:pt idx="219">
                  <c:v>13328</c:v>
                </c:pt>
                <c:pt idx="220">
                  <c:v>18475</c:v>
                </c:pt>
                <c:pt idx="221">
                  <c:v>17828</c:v>
                </c:pt>
                <c:pt idx="222">
                  <c:v>8015</c:v>
                </c:pt>
                <c:pt idx="223">
                  <c:v>5637</c:v>
                </c:pt>
                <c:pt idx="224">
                  <c:v>4521</c:v>
                </c:pt>
                <c:pt idx="225">
                  <c:v>6935</c:v>
                </c:pt>
                <c:pt idx="226">
                  <c:v>5109</c:v>
                </c:pt>
                <c:pt idx="227">
                  <c:v>8951</c:v>
                </c:pt>
                <c:pt idx="228">
                  <c:v>29264</c:v>
                </c:pt>
                <c:pt idx="229">
                  <c:v>9316</c:v>
                </c:pt>
                <c:pt idx="230">
                  <c:v>3439</c:v>
                </c:pt>
                <c:pt idx="231">
                  <c:v>9503</c:v>
                </c:pt>
                <c:pt idx="232">
                  <c:v>12041</c:v>
                </c:pt>
                <c:pt idx="233">
                  <c:v>26515</c:v>
                </c:pt>
                <c:pt idx="234">
                  <c:v>10147</c:v>
                </c:pt>
                <c:pt idx="235">
                  <c:v>12170</c:v>
                </c:pt>
                <c:pt idx="236">
                  <c:v>4217</c:v>
                </c:pt>
                <c:pt idx="237">
                  <c:v>6977</c:v>
                </c:pt>
                <c:pt idx="238">
                  <c:v>9301</c:v>
                </c:pt>
                <c:pt idx="239">
                  <c:v>6281</c:v>
                </c:pt>
                <c:pt idx="240">
                  <c:v>11508</c:v>
                </c:pt>
                <c:pt idx="241">
                  <c:v>4552</c:v>
                </c:pt>
                <c:pt idx="242">
                  <c:v>4195</c:v>
                </c:pt>
                <c:pt idx="243">
                  <c:v>9410</c:v>
                </c:pt>
                <c:pt idx="244">
                  <c:v>8816</c:v>
                </c:pt>
                <c:pt idx="245">
                  <c:v>15794</c:v>
                </c:pt>
                <c:pt idx="246">
                  <c:v>12531</c:v>
                </c:pt>
                <c:pt idx="247">
                  <c:v>38559</c:v>
                </c:pt>
                <c:pt idx="248">
                  <c:v>15928</c:v>
                </c:pt>
                <c:pt idx="249">
                  <c:v>8970</c:v>
                </c:pt>
                <c:pt idx="250">
                  <c:v>5621</c:v>
                </c:pt>
                <c:pt idx="251">
                  <c:v>15039</c:v>
                </c:pt>
                <c:pt idx="252">
                  <c:v>23612</c:v>
                </c:pt>
                <c:pt idx="253">
                  <c:v>6280</c:v>
                </c:pt>
                <c:pt idx="254">
                  <c:v>7818</c:v>
                </c:pt>
                <c:pt idx="255">
                  <c:v>3353</c:v>
                </c:pt>
                <c:pt idx="256">
                  <c:v>4128</c:v>
                </c:pt>
                <c:pt idx="257">
                  <c:v>4835</c:v>
                </c:pt>
                <c:pt idx="258">
                  <c:v>1288</c:v>
                </c:pt>
                <c:pt idx="259">
                  <c:v>21966</c:v>
                </c:pt>
                <c:pt idx="260">
                  <c:v>17772</c:v>
                </c:pt>
                <c:pt idx="261">
                  <c:v>15408</c:v>
                </c:pt>
                <c:pt idx="262">
                  <c:v>7226</c:v>
                </c:pt>
                <c:pt idx="263">
                  <c:v>5000</c:v>
                </c:pt>
                <c:pt idx="264">
                  <c:v>4571</c:v>
                </c:pt>
                <c:pt idx="265">
                  <c:v>6767</c:v>
                </c:pt>
                <c:pt idx="266">
                  <c:v>57684</c:v>
                </c:pt>
                <c:pt idx="267">
                  <c:v>40621</c:v>
                </c:pt>
                <c:pt idx="268">
                  <c:v>29513</c:v>
                </c:pt>
                <c:pt idx="269">
                  <c:v>36570</c:v>
                </c:pt>
                <c:pt idx="270">
                  <c:v>30509</c:v>
                </c:pt>
                <c:pt idx="271">
                  <c:v>44485</c:v>
                </c:pt>
                <c:pt idx="272">
                  <c:v>30096</c:v>
                </c:pt>
                <c:pt idx="273">
                  <c:v>31271</c:v>
                </c:pt>
                <c:pt idx="274">
                  <c:v>22929</c:v>
                </c:pt>
                <c:pt idx="275">
                  <c:v>22429</c:v>
                </c:pt>
                <c:pt idx="276">
                  <c:v>28718</c:v>
                </c:pt>
                <c:pt idx="277">
                  <c:v>40805</c:v>
                </c:pt>
                <c:pt idx="278">
                  <c:v>38612</c:v>
                </c:pt>
                <c:pt idx="279">
                  <c:v>35666</c:v>
                </c:pt>
                <c:pt idx="280">
                  <c:v>37354</c:v>
                </c:pt>
                <c:pt idx="281">
                  <c:v>32671</c:v>
                </c:pt>
                <c:pt idx="282">
                  <c:v>45102</c:v>
                </c:pt>
                <c:pt idx="283">
                  <c:v>35258</c:v>
                </c:pt>
                <c:pt idx="284">
                  <c:v>32417</c:v>
                </c:pt>
                <c:pt idx="285">
                  <c:v>34527</c:v>
                </c:pt>
                <c:pt idx="286">
                  <c:v>19743</c:v>
                </c:pt>
                <c:pt idx="287">
                  <c:v>15565</c:v>
                </c:pt>
                <c:pt idx="288">
                  <c:v>16142</c:v>
                </c:pt>
                <c:pt idx="289">
                  <c:v>14539</c:v>
                </c:pt>
                <c:pt idx="290">
                  <c:v>19137</c:v>
                </c:pt>
                <c:pt idx="291">
                  <c:v>25598</c:v>
                </c:pt>
                <c:pt idx="292">
                  <c:v>13679</c:v>
                </c:pt>
                <c:pt idx="293">
                  <c:v>25676</c:v>
                </c:pt>
                <c:pt idx="294">
                  <c:v>37708</c:v>
                </c:pt>
                <c:pt idx="295">
                  <c:v>13242</c:v>
                </c:pt>
                <c:pt idx="296">
                  <c:v>13483</c:v>
                </c:pt>
                <c:pt idx="297">
                  <c:v>18471</c:v>
                </c:pt>
                <c:pt idx="298">
                  <c:v>13016</c:v>
                </c:pt>
                <c:pt idx="299">
                  <c:v>4000</c:v>
                </c:pt>
                <c:pt idx="300">
                  <c:v>4070</c:v>
                </c:pt>
                <c:pt idx="301">
                  <c:v>4058</c:v>
                </c:pt>
                <c:pt idx="302">
                  <c:v>5035</c:v>
                </c:pt>
                <c:pt idx="303">
                  <c:v>5498</c:v>
                </c:pt>
                <c:pt idx="304">
                  <c:v>33357</c:v>
                </c:pt>
                <c:pt idx="305">
                  <c:v>23821</c:v>
                </c:pt>
                <c:pt idx="306">
                  <c:v>13406</c:v>
                </c:pt>
                <c:pt idx="307">
                  <c:v>9213</c:v>
                </c:pt>
                <c:pt idx="308">
                  <c:v>6784</c:v>
                </c:pt>
                <c:pt idx="309">
                  <c:v>20478</c:v>
                </c:pt>
                <c:pt idx="310">
                  <c:v>12060</c:v>
                </c:pt>
                <c:pt idx="311">
                  <c:v>5770</c:v>
                </c:pt>
                <c:pt idx="312">
                  <c:v>10352</c:v>
                </c:pt>
                <c:pt idx="313">
                  <c:v>7438</c:v>
                </c:pt>
                <c:pt idx="314">
                  <c:v>11822</c:v>
                </c:pt>
                <c:pt idx="315">
                  <c:v>6864</c:v>
                </c:pt>
                <c:pt idx="316">
                  <c:v>9191</c:v>
                </c:pt>
                <c:pt idx="317">
                  <c:v>9107</c:v>
                </c:pt>
                <c:pt idx="318">
                  <c:v>11853</c:v>
                </c:pt>
                <c:pt idx="319">
                  <c:v>7129</c:v>
                </c:pt>
                <c:pt idx="320">
                  <c:v>17646</c:v>
                </c:pt>
                <c:pt idx="321">
                  <c:v>15020</c:v>
                </c:pt>
                <c:pt idx="322">
                  <c:v>12293</c:v>
                </c:pt>
                <c:pt idx="323">
                  <c:v>43975</c:v>
                </c:pt>
                <c:pt idx="324">
                  <c:v>6677</c:v>
                </c:pt>
                <c:pt idx="325">
                  <c:v>16383</c:v>
                </c:pt>
                <c:pt idx="326">
                  <c:v>9782</c:v>
                </c:pt>
                <c:pt idx="327">
                  <c:v>8561</c:v>
                </c:pt>
                <c:pt idx="328">
                  <c:v>23455</c:v>
                </c:pt>
                <c:pt idx="329">
                  <c:v>17718</c:v>
                </c:pt>
                <c:pt idx="330">
                  <c:v>7401</c:v>
                </c:pt>
                <c:pt idx="331">
                  <c:v>4933</c:v>
                </c:pt>
                <c:pt idx="332">
                  <c:v>9271</c:v>
                </c:pt>
                <c:pt idx="333">
                  <c:v>7019</c:v>
                </c:pt>
                <c:pt idx="334">
                  <c:v>7768</c:v>
                </c:pt>
                <c:pt idx="335">
                  <c:v>9952</c:v>
                </c:pt>
                <c:pt idx="336">
                  <c:v>12048</c:v>
                </c:pt>
                <c:pt idx="337">
                  <c:v>5658</c:v>
                </c:pt>
                <c:pt idx="338">
                  <c:v>9527</c:v>
                </c:pt>
                <c:pt idx="339">
                  <c:v>3207</c:v>
                </c:pt>
                <c:pt idx="340">
                  <c:v>8465</c:v>
                </c:pt>
                <c:pt idx="341">
                  <c:v>11454</c:v>
                </c:pt>
                <c:pt idx="342">
                  <c:v>31670</c:v>
                </c:pt>
                <c:pt idx="343">
                  <c:v>8208</c:v>
                </c:pt>
                <c:pt idx="344">
                  <c:v>3296</c:v>
                </c:pt>
                <c:pt idx="345">
                  <c:v>3807</c:v>
                </c:pt>
                <c:pt idx="346">
                  <c:v>8805</c:v>
                </c:pt>
                <c:pt idx="347">
                  <c:v>35837</c:v>
                </c:pt>
                <c:pt idx="348">
                  <c:v>5290</c:v>
                </c:pt>
                <c:pt idx="349">
                  <c:v>10705</c:v>
                </c:pt>
                <c:pt idx="350">
                  <c:v>5245</c:v>
                </c:pt>
                <c:pt idx="351">
                  <c:v>4222</c:v>
                </c:pt>
                <c:pt idx="352">
                  <c:v>11627</c:v>
                </c:pt>
                <c:pt idx="353">
                  <c:v>4060</c:v>
                </c:pt>
                <c:pt idx="354">
                  <c:v>6568</c:v>
                </c:pt>
                <c:pt idx="355">
                  <c:v>6141</c:v>
                </c:pt>
                <c:pt idx="356">
                  <c:v>5030</c:v>
                </c:pt>
                <c:pt idx="357">
                  <c:v>8567</c:v>
                </c:pt>
                <c:pt idx="358">
                  <c:v>6307</c:v>
                </c:pt>
                <c:pt idx="359">
                  <c:v>7101</c:v>
                </c:pt>
                <c:pt idx="360">
                  <c:v>8097</c:v>
                </c:pt>
                <c:pt idx="361">
                  <c:v>23358</c:v>
                </c:pt>
                <c:pt idx="362">
                  <c:v>9389</c:v>
                </c:pt>
                <c:pt idx="363">
                  <c:v>859</c:v>
                </c:pt>
                <c:pt idx="364">
                  <c:v>7785</c:v>
                </c:pt>
                <c:pt idx="365">
                  <c:v>3089</c:v>
                </c:pt>
                <c:pt idx="366">
                  <c:v>19273</c:v>
                </c:pt>
                <c:pt idx="367">
                  <c:v>19806</c:v>
                </c:pt>
                <c:pt idx="368">
                  <c:v>13444</c:v>
                </c:pt>
                <c:pt idx="369">
                  <c:v>9131</c:v>
                </c:pt>
                <c:pt idx="370">
                  <c:v>10384</c:v>
                </c:pt>
                <c:pt idx="371">
                  <c:v>9230</c:v>
                </c:pt>
                <c:pt idx="372">
                  <c:v>17405</c:v>
                </c:pt>
                <c:pt idx="373">
                  <c:v>16992</c:v>
                </c:pt>
                <c:pt idx="374">
                  <c:v>11851</c:v>
                </c:pt>
                <c:pt idx="375">
                  <c:v>6244</c:v>
                </c:pt>
                <c:pt idx="376">
                  <c:v>4877</c:v>
                </c:pt>
                <c:pt idx="377">
                  <c:v>7692</c:v>
                </c:pt>
                <c:pt idx="378">
                  <c:v>2554</c:v>
                </c:pt>
                <c:pt idx="379">
                  <c:v>26202</c:v>
                </c:pt>
              </c:numCache>
            </c:numRef>
          </c:val>
        </c:ser>
        <c:ser>
          <c:idx val="2"/>
          <c:order val="2"/>
          <c:tx>
            <c:v>pi</c:v>
          </c:tx>
          <c:spPr>
            <a:ln w="28575"/>
          </c:spPr>
          <c:marker>
            <c:symbol val="none"/>
          </c:marker>
          <c:cat>
            <c:numRef>
              <c:f>Vmstat!$C$33:$C$412</c:f>
              <c:numCache>
                <c:formatCode>General</c:formatCode>
                <c:ptCount val="380"/>
                <c:pt idx="0">
                  <c:v>42620.4615856481</c:v>
                </c:pt>
                <c:pt idx="1">
                  <c:v>42620.4615972222</c:v>
                </c:pt>
                <c:pt idx="2">
                  <c:v>42620.4616087963</c:v>
                </c:pt>
                <c:pt idx="3">
                  <c:v>42620.4616203704</c:v>
                </c:pt>
                <c:pt idx="4">
                  <c:v>42620.4616319444</c:v>
                </c:pt>
                <c:pt idx="5">
                  <c:v>42620.4616435185</c:v>
                </c:pt>
                <c:pt idx="6">
                  <c:v>42620.4616550926</c:v>
                </c:pt>
                <c:pt idx="7">
                  <c:v>42620.4616666667</c:v>
                </c:pt>
                <c:pt idx="8">
                  <c:v>42620.4616782407</c:v>
                </c:pt>
                <c:pt idx="9">
                  <c:v>42620.4616898148</c:v>
                </c:pt>
                <c:pt idx="10">
                  <c:v>42620.4617013889</c:v>
                </c:pt>
                <c:pt idx="11">
                  <c:v>42620.461712963</c:v>
                </c:pt>
                <c:pt idx="12">
                  <c:v>42620.461724537</c:v>
                </c:pt>
                <c:pt idx="13">
                  <c:v>42620.4617361111</c:v>
                </c:pt>
                <c:pt idx="14">
                  <c:v>42620.4617476852</c:v>
                </c:pt>
                <c:pt idx="15">
                  <c:v>42620.4617592593</c:v>
                </c:pt>
                <c:pt idx="16">
                  <c:v>42620.4617708333</c:v>
                </c:pt>
                <c:pt idx="17">
                  <c:v>42620.4617824074</c:v>
                </c:pt>
                <c:pt idx="18">
                  <c:v>42620.4617939815</c:v>
                </c:pt>
                <c:pt idx="19">
                  <c:v>42620.4628472222</c:v>
                </c:pt>
                <c:pt idx="20">
                  <c:v>42620.4628587963</c:v>
                </c:pt>
                <c:pt idx="21">
                  <c:v>42620.4628703704</c:v>
                </c:pt>
                <c:pt idx="22">
                  <c:v>42620.4628819444</c:v>
                </c:pt>
                <c:pt idx="23">
                  <c:v>42620.4628935185</c:v>
                </c:pt>
                <c:pt idx="24">
                  <c:v>42620.4629050926</c:v>
                </c:pt>
                <c:pt idx="25">
                  <c:v>42620.4629166667</c:v>
                </c:pt>
                <c:pt idx="26">
                  <c:v>42620.4629282407</c:v>
                </c:pt>
                <c:pt idx="27">
                  <c:v>42620.4629398148</c:v>
                </c:pt>
                <c:pt idx="28">
                  <c:v>42620.4629513889</c:v>
                </c:pt>
                <c:pt idx="29">
                  <c:v>42620.462962963</c:v>
                </c:pt>
                <c:pt idx="30">
                  <c:v>42620.462974537</c:v>
                </c:pt>
                <c:pt idx="31">
                  <c:v>42620.4629861111</c:v>
                </c:pt>
                <c:pt idx="32">
                  <c:v>42620.4629976852</c:v>
                </c:pt>
                <c:pt idx="33">
                  <c:v>42620.4630092593</c:v>
                </c:pt>
                <c:pt idx="34">
                  <c:v>42620.4630208333</c:v>
                </c:pt>
                <c:pt idx="35">
                  <c:v>42620.4630324074</c:v>
                </c:pt>
                <c:pt idx="36">
                  <c:v>42620.4630439815</c:v>
                </c:pt>
                <c:pt idx="37">
                  <c:v>42620.4630555556</c:v>
                </c:pt>
                <c:pt idx="38">
                  <c:v>42620.4640509259</c:v>
                </c:pt>
                <c:pt idx="39">
                  <c:v>42620.4640625</c:v>
                </c:pt>
                <c:pt idx="40">
                  <c:v>42620.4640740741</c:v>
                </c:pt>
                <c:pt idx="41">
                  <c:v>42620.4640856481</c:v>
                </c:pt>
                <c:pt idx="42">
                  <c:v>42620.4640972222</c:v>
                </c:pt>
                <c:pt idx="43">
                  <c:v>42620.4641087963</c:v>
                </c:pt>
                <c:pt idx="44">
                  <c:v>42620.4641203704</c:v>
                </c:pt>
                <c:pt idx="45">
                  <c:v>42620.4641319444</c:v>
                </c:pt>
                <c:pt idx="46">
                  <c:v>42620.4641435185</c:v>
                </c:pt>
                <c:pt idx="47">
                  <c:v>42620.4641550926</c:v>
                </c:pt>
                <c:pt idx="48">
                  <c:v>42620.4641666667</c:v>
                </c:pt>
                <c:pt idx="49">
                  <c:v>42620.4641782407</c:v>
                </c:pt>
                <c:pt idx="50">
                  <c:v>42620.4641898148</c:v>
                </c:pt>
                <c:pt idx="51">
                  <c:v>42620.4642013889</c:v>
                </c:pt>
                <c:pt idx="52">
                  <c:v>42620.464212963</c:v>
                </c:pt>
                <c:pt idx="53">
                  <c:v>42620.464224537</c:v>
                </c:pt>
                <c:pt idx="54">
                  <c:v>42620.4642361111</c:v>
                </c:pt>
                <c:pt idx="55">
                  <c:v>42620.4642476852</c:v>
                </c:pt>
                <c:pt idx="56">
                  <c:v>42620.4642592593</c:v>
                </c:pt>
                <c:pt idx="57">
                  <c:v>42620.4653356482</c:v>
                </c:pt>
                <c:pt idx="58">
                  <c:v>42620.4653472222</c:v>
                </c:pt>
                <c:pt idx="59">
                  <c:v>42620.4653587963</c:v>
                </c:pt>
                <c:pt idx="60">
                  <c:v>42620.4653703704</c:v>
                </c:pt>
                <c:pt idx="61">
                  <c:v>42620.4653819444</c:v>
                </c:pt>
                <c:pt idx="62">
                  <c:v>42620.4653935185</c:v>
                </c:pt>
                <c:pt idx="63">
                  <c:v>42620.4654050926</c:v>
                </c:pt>
                <c:pt idx="64">
                  <c:v>42620.4654166667</c:v>
                </c:pt>
                <c:pt idx="65">
                  <c:v>42620.4654282407</c:v>
                </c:pt>
                <c:pt idx="66">
                  <c:v>42620.4654398148</c:v>
                </c:pt>
                <c:pt idx="67">
                  <c:v>42620.4654513889</c:v>
                </c:pt>
                <c:pt idx="68">
                  <c:v>42620.465462963</c:v>
                </c:pt>
                <c:pt idx="69">
                  <c:v>42620.465474537</c:v>
                </c:pt>
                <c:pt idx="70">
                  <c:v>42620.4654861111</c:v>
                </c:pt>
                <c:pt idx="71">
                  <c:v>42620.4654976852</c:v>
                </c:pt>
                <c:pt idx="72">
                  <c:v>42620.4655092593</c:v>
                </c:pt>
                <c:pt idx="73">
                  <c:v>42620.4655208333</c:v>
                </c:pt>
                <c:pt idx="74">
                  <c:v>42620.4655324074</c:v>
                </c:pt>
                <c:pt idx="75">
                  <c:v>42620.4655439815</c:v>
                </c:pt>
                <c:pt idx="76">
                  <c:v>42620.4664814815</c:v>
                </c:pt>
                <c:pt idx="77">
                  <c:v>42620.4664930556</c:v>
                </c:pt>
                <c:pt idx="78">
                  <c:v>42620.4665046296</c:v>
                </c:pt>
                <c:pt idx="79">
                  <c:v>42620.4665162037</c:v>
                </c:pt>
                <c:pt idx="80">
                  <c:v>42620.4665277778</c:v>
                </c:pt>
                <c:pt idx="81">
                  <c:v>42620.4665393519</c:v>
                </c:pt>
                <c:pt idx="82">
                  <c:v>42620.4665509259</c:v>
                </c:pt>
                <c:pt idx="83">
                  <c:v>42620.4665625</c:v>
                </c:pt>
                <c:pt idx="84">
                  <c:v>42620.4665740741</c:v>
                </c:pt>
                <c:pt idx="85">
                  <c:v>42620.4665856482</c:v>
                </c:pt>
                <c:pt idx="86">
                  <c:v>42620.4665972222</c:v>
                </c:pt>
                <c:pt idx="87">
                  <c:v>42620.4666087963</c:v>
                </c:pt>
                <c:pt idx="88">
                  <c:v>42620.4666203704</c:v>
                </c:pt>
                <c:pt idx="89">
                  <c:v>42620.4666319444</c:v>
                </c:pt>
                <c:pt idx="90">
                  <c:v>42620.4666435185</c:v>
                </c:pt>
                <c:pt idx="91">
                  <c:v>42620.4666550926</c:v>
                </c:pt>
                <c:pt idx="92">
                  <c:v>42620.4666666667</c:v>
                </c:pt>
                <c:pt idx="93">
                  <c:v>42620.4666782407</c:v>
                </c:pt>
                <c:pt idx="94">
                  <c:v>42620.4666898148</c:v>
                </c:pt>
                <c:pt idx="95">
                  <c:v>42620.4678472222</c:v>
                </c:pt>
                <c:pt idx="96">
                  <c:v>42620.4678587963</c:v>
                </c:pt>
                <c:pt idx="97">
                  <c:v>42620.4678703704</c:v>
                </c:pt>
                <c:pt idx="98">
                  <c:v>42620.4678819444</c:v>
                </c:pt>
                <c:pt idx="99">
                  <c:v>42620.4678935185</c:v>
                </c:pt>
                <c:pt idx="100">
                  <c:v>42620.4679050926</c:v>
                </c:pt>
                <c:pt idx="101">
                  <c:v>42620.4679166667</c:v>
                </c:pt>
                <c:pt idx="102">
                  <c:v>42620.4679282407</c:v>
                </c:pt>
                <c:pt idx="103">
                  <c:v>42620.4679398148</c:v>
                </c:pt>
                <c:pt idx="104">
                  <c:v>42620.4679513889</c:v>
                </c:pt>
                <c:pt idx="105">
                  <c:v>42620.467962963</c:v>
                </c:pt>
                <c:pt idx="106">
                  <c:v>42620.467974537</c:v>
                </c:pt>
                <c:pt idx="107">
                  <c:v>42620.4679861111</c:v>
                </c:pt>
                <c:pt idx="108">
                  <c:v>42620.4679976852</c:v>
                </c:pt>
                <c:pt idx="109">
                  <c:v>42620.4680092593</c:v>
                </c:pt>
                <c:pt idx="110">
                  <c:v>42620.4680208333</c:v>
                </c:pt>
                <c:pt idx="111">
                  <c:v>42620.4680324074</c:v>
                </c:pt>
                <c:pt idx="112">
                  <c:v>42620.4680439815</c:v>
                </c:pt>
                <c:pt idx="113">
                  <c:v>42620.4680555556</c:v>
                </c:pt>
                <c:pt idx="114">
                  <c:v>42620.4692939815</c:v>
                </c:pt>
                <c:pt idx="115">
                  <c:v>42620.4693055556</c:v>
                </c:pt>
                <c:pt idx="116">
                  <c:v>42620.4693171296</c:v>
                </c:pt>
                <c:pt idx="117">
                  <c:v>42620.4693287037</c:v>
                </c:pt>
                <c:pt idx="118">
                  <c:v>42620.4693402778</c:v>
                </c:pt>
                <c:pt idx="119">
                  <c:v>42620.4693518519</c:v>
                </c:pt>
                <c:pt idx="120">
                  <c:v>42620.4693634259</c:v>
                </c:pt>
                <c:pt idx="121">
                  <c:v>42620.469375</c:v>
                </c:pt>
                <c:pt idx="122">
                  <c:v>42620.4693865741</c:v>
                </c:pt>
                <c:pt idx="123">
                  <c:v>42620.4693981481</c:v>
                </c:pt>
                <c:pt idx="124">
                  <c:v>42620.4694097222</c:v>
                </c:pt>
                <c:pt idx="125">
                  <c:v>42620.4694212963</c:v>
                </c:pt>
                <c:pt idx="126">
                  <c:v>42620.4694328704</c:v>
                </c:pt>
                <c:pt idx="127">
                  <c:v>42620.4694444444</c:v>
                </c:pt>
                <c:pt idx="128">
                  <c:v>42620.4694560185</c:v>
                </c:pt>
                <c:pt idx="129">
                  <c:v>42620.4694675926</c:v>
                </c:pt>
                <c:pt idx="130">
                  <c:v>42620.4694791667</c:v>
                </c:pt>
                <c:pt idx="131">
                  <c:v>42620.4694907407</c:v>
                </c:pt>
                <c:pt idx="132">
                  <c:v>42620.4695023148</c:v>
                </c:pt>
                <c:pt idx="133">
                  <c:v>42620.470625</c:v>
                </c:pt>
                <c:pt idx="134">
                  <c:v>42620.4706365741</c:v>
                </c:pt>
                <c:pt idx="135">
                  <c:v>42620.4706481481</c:v>
                </c:pt>
                <c:pt idx="136">
                  <c:v>42620.4706597222</c:v>
                </c:pt>
                <c:pt idx="137">
                  <c:v>42620.4706712963</c:v>
                </c:pt>
                <c:pt idx="138">
                  <c:v>42620.4706828704</c:v>
                </c:pt>
                <c:pt idx="139">
                  <c:v>42620.4706944444</c:v>
                </c:pt>
                <c:pt idx="140">
                  <c:v>42620.4707060185</c:v>
                </c:pt>
                <c:pt idx="141">
                  <c:v>42620.4707175926</c:v>
                </c:pt>
                <c:pt idx="142">
                  <c:v>42620.4707291667</c:v>
                </c:pt>
                <c:pt idx="143">
                  <c:v>42620.4707407407</c:v>
                </c:pt>
                <c:pt idx="144">
                  <c:v>42620.4707523148</c:v>
                </c:pt>
                <c:pt idx="145">
                  <c:v>42620.4707638889</c:v>
                </c:pt>
                <c:pt idx="146">
                  <c:v>42620.470775463</c:v>
                </c:pt>
                <c:pt idx="147">
                  <c:v>42620.470787037</c:v>
                </c:pt>
                <c:pt idx="148">
                  <c:v>42620.4707986111</c:v>
                </c:pt>
                <c:pt idx="149">
                  <c:v>42620.4708101852</c:v>
                </c:pt>
                <c:pt idx="150">
                  <c:v>42620.4708217593</c:v>
                </c:pt>
                <c:pt idx="151">
                  <c:v>42620.4708333333</c:v>
                </c:pt>
                <c:pt idx="152">
                  <c:v>42620.4718055556</c:v>
                </c:pt>
                <c:pt idx="153">
                  <c:v>42620.4718171296</c:v>
                </c:pt>
                <c:pt idx="154">
                  <c:v>42620.4718287037</c:v>
                </c:pt>
                <c:pt idx="155">
                  <c:v>42620.4718402778</c:v>
                </c:pt>
                <c:pt idx="156">
                  <c:v>42620.4718518518</c:v>
                </c:pt>
                <c:pt idx="157">
                  <c:v>42620.4718634259</c:v>
                </c:pt>
                <c:pt idx="158">
                  <c:v>42620.471875</c:v>
                </c:pt>
                <c:pt idx="159">
                  <c:v>42620.4718865741</c:v>
                </c:pt>
                <c:pt idx="160">
                  <c:v>42620.4718981481</c:v>
                </c:pt>
                <c:pt idx="161">
                  <c:v>42620.4719097222</c:v>
                </c:pt>
                <c:pt idx="162">
                  <c:v>42620.4719212963</c:v>
                </c:pt>
                <c:pt idx="163">
                  <c:v>42620.4719328704</c:v>
                </c:pt>
                <c:pt idx="164">
                  <c:v>42620.4719444444</c:v>
                </c:pt>
                <c:pt idx="165">
                  <c:v>42620.4719560185</c:v>
                </c:pt>
                <c:pt idx="166">
                  <c:v>42620.4719675926</c:v>
                </c:pt>
                <c:pt idx="167">
                  <c:v>42620.4719791667</c:v>
                </c:pt>
                <c:pt idx="168">
                  <c:v>42620.4719907407</c:v>
                </c:pt>
                <c:pt idx="169">
                  <c:v>42620.4720023148</c:v>
                </c:pt>
                <c:pt idx="170">
                  <c:v>42620.4720138889</c:v>
                </c:pt>
                <c:pt idx="171">
                  <c:v>42620.4730555556</c:v>
                </c:pt>
                <c:pt idx="172">
                  <c:v>42620.4730671296</c:v>
                </c:pt>
                <c:pt idx="173">
                  <c:v>42620.4730787037</c:v>
                </c:pt>
                <c:pt idx="174">
                  <c:v>42620.4730902778</c:v>
                </c:pt>
                <c:pt idx="175">
                  <c:v>42620.4731018519</c:v>
                </c:pt>
                <c:pt idx="176">
                  <c:v>42620.4731134259</c:v>
                </c:pt>
                <c:pt idx="177">
                  <c:v>42620.473125</c:v>
                </c:pt>
                <c:pt idx="178">
                  <c:v>42620.4731365741</c:v>
                </c:pt>
                <c:pt idx="179">
                  <c:v>42620.4731481482</c:v>
                </c:pt>
                <c:pt idx="180">
                  <c:v>42620.4731597222</c:v>
                </c:pt>
                <c:pt idx="181">
                  <c:v>42620.4731712963</c:v>
                </c:pt>
                <c:pt idx="182">
                  <c:v>42620.4731828704</c:v>
                </c:pt>
                <c:pt idx="183">
                  <c:v>42620.4731944444</c:v>
                </c:pt>
                <c:pt idx="184">
                  <c:v>42620.4732060185</c:v>
                </c:pt>
                <c:pt idx="185">
                  <c:v>42620.4732175926</c:v>
                </c:pt>
                <c:pt idx="186">
                  <c:v>42620.4732291667</c:v>
                </c:pt>
                <c:pt idx="187">
                  <c:v>42620.4732407407</c:v>
                </c:pt>
                <c:pt idx="188">
                  <c:v>42620.4732523148</c:v>
                </c:pt>
                <c:pt idx="189">
                  <c:v>42620.4732638889</c:v>
                </c:pt>
                <c:pt idx="190">
                  <c:v>42620.4742939815</c:v>
                </c:pt>
                <c:pt idx="191">
                  <c:v>42620.4743055556</c:v>
                </c:pt>
                <c:pt idx="192">
                  <c:v>42620.4743171296</c:v>
                </c:pt>
                <c:pt idx="193">
                  <c:v>42620.4743287037</c:v>
                </c:pt>
                <c:pt idx="194">
                  <c:v>42620.4743402778</c:v>
                </c:pt>
                <c:pt idx="195">
                  <c:v>42620.4743518519</c:v>
                </c:pt>
                <c:pt idx="196">
                  <c:v>42620.4743634259</c:v>
                </c:pt>
                <c:pt idx="197">
                  <c:v>42620.474375</c:v>
                </c:pt>
                <c:pt idx="198">
                  <c:v>42620.4743865741</c:v>
                </c:pt>
                <c:pt idx="199">
                  <c:v>42620.4743981482</c:v>
                </c:pt>
                <c:pt idx="200">
                  <c:v>42620.4744097222</c:v>
                </c:pt>
                <c:pt idx="201">
                  <c:v>42620.4744212963</c:v>
                </c:pt>
                <c:pt idx="202">
                  <c:v>42620.4744328704</c:v>
                </c:pt>
                <c:pt idx="203">
                  <c:v>42620.4744444444</c:v>
                </c:pt>
                <c:pt idx="204">
                  <c:v>42620.4744560185</c:v>
                </c:pt>
                <c:pt idx="205">
                  <c:v>42620.4744675926</c:v>
                </c:pt>
                <c:pt idx="206">
                  <c:v>42620.4744791667</c:v>
                </c:pt>
                <c:pt idx="207">
                  <c:v>42620.4744907407</c:v>
                </c:pt>
                <c:pt idx="208">
                  <c:v>42620.4745023148</c:v>
                </c:pt>
                <c:pt idx="209">
                  <c:v>42620.4755787037</c:v>
                </c:pt>
                <c:pt idx="210">
                  <c:v>42620.4755902778</c:v>
                </c:pt>
                <c:pt idx="211">
                  <c:v>42620.4756018519</c:v>
                </c:pt>
                <c:pt idx="212">
                  <c:v>42620.4756134259</c:v>
                </c:pt>
                <c:pt idx="213">
                  <c:v>42620.475625</c:v>
                </c:pt>
                <c:pt idx="214">
                  <c:v>42620.4756365741</c:v>
                </c:pt>
                <c:pt idx="215">
                  <c:v>42620.4756481481</c:v>
                </c:pt>
                <c:pt idx="216">
                  <c:v>42620.4756597222</c:v>
                </c:pt>
                <c:pt idx="217">
                  <c:v>42620.4756712963</c:v>
                </c:pt>
                <c:pt idx="218">
                  <c:v>42620.4756828704</c:v>
                </c:pt>
                <c:pt idx="219">
                  <c:v>42620.4756944444</c:v>
                </c:pt>
                <c:pt idx="220">
                  <c:v>42620.4757060185</c:v>
                </c:pt>
                <c:pt idx="221">
                  <c:v>42620.4757175926</c:v>
                </c:pt>
                <c:pt idx="222">
                  <c:v>42620.4757291667</c:v>
                </c:pt>
                <c:pt idx="223">
                  <c:v>42620.4757407407</c:v>
                </c:pt>
                <c:pt idx="224">
                  <c:v>42620.4757523148</c:v>
                </c:pt>
                <c:pt idx="225">
                  <c:v>42620.4757638889</c:v>
                </c:pt>
                <c:pt idx="226">
                  <c:v>42620.475775463</c:v>
                </c:pt>
                <c:pt idx="227">
                  <c:v>42620.475787037</c:v>
                </c:pt>
                <c:pt idx="228">
                  <c:v>42620.4768287037</c:v>
                </c:pt>
                <c:pt idx="229">
                  <c:v>42620.4768402778</c:v>
                </c:pt>
                <c:pt idx="230">
                  <c:v>42620.4768518519</c:v>
                </c:pt>
                <c:pt idx="231">
                  <c:v>42620.4768634259</c:v>
                </c:pt>
                <c:pt idx="232">
                  <c:v>42620.476875</c:v>
                </c:pt>
                <c:pt idx="233">
                  <c:v>42620.4768865741</c:v>
                </c:pt>
                <c:pt idx="234">
                  <c:v>42620.4768981481</c:v>
                </c:pt>
                <c:pt idx="235">
                  <c:v>42620.4769097222</c:v>
                </c:pt>
                <c:pt idx="236">
                  <c:v>42620.4769212963</c:v>
                </c:pt>
                <c:pt idx="237">
                  <c:v>42620.4769328704</c:v>
                </c:pt>
                <c:pt idx="238">
                  <c:v>42620.4769444444</c:v>
                </c:pt>
                <c:pt idx="239">
                  <c:v>42620.4769560185</c:v>
                </c:pt>
                <c:pt idx="240">
                  <c:v>42620.4769675926</c:v>
                </c:pt>
                <c:pt idx="241">
                  <c:v>42620.4769791667</c:v>
                </c:pt>
                <c:pt idx="242">
                  <c:v>42620.4769907407</c:v>
                </c:pt>
                <c:pt idx="243">
                  <c:v>42620.4770023148</c:v>
                </c:pt>
                <c:pt idx="244">
                  <c:v>42620.4770138889</c:v>
                </c:pt>
                <c:pt idx="245">
                  <c:v>42620.477025463</c:v>
                </c:pt>
                <c:pt idx="246">
                  <c:v>42620.477037037</c:v>
                </c:pt>
                <c:pt idx="247">
                  <c:v>42620.4780092593</c:v>
                </c:pt>
                <c:pt idx="248">
                  <c:v>42620.4780208333</c:v>
                </c:pt>
                <c:pt idx="249">
                  <c:v>42620.4780324074</c:v>
                </c:pt>
                <c:pt idx="250">
                  <c:v>42620.4780439815</c:v>
                </c:pt>
                <c:pt idx="251">
                  <c:v>42620.4780555556</c:v>
                </c:pt>
                <c:pt idx="252">
                  <c:v>42620.4780671296</c:v>
                </c:pt>
                <c:pt idx="253">
                  <c:v>42620.4780787037</c:v>
                </c:pt>
                <c:pt idx="254">
                  <c:v>42620.4780902778</c:v>
                </c:pt>
                <c:pt idx="255">
                  <c:v>42620.4781018519</c:v>
                </c:pt>
                <c:pt idx="256">
                  <c:v>42620.4781134259</c:v>
                </c:pt>
                <c:pt idx="257">
                  <c:v>42620.478125</c:v>
                </c:pt>
                <c:pt idx="258">
                  <c:v>42620.4781365741</c:v>
                </c:pt>
                <c:pt idx="259">
                  <c:v>42620.4781481481</c:v>
                </c:pt>
                <c:pt idx="260">
                  <c:v>42620.4781597222</c:v>
                </c:pt>
                <c:pt idx="261">
                  <c:v>42620.4781712963</c:v>
                </c:pt>
                <c:pt idx="262">
                  <c:v>42620.4781828704</c:v>
                </c:pt>
                <c:pt idx="263">
                  <c:v>42620.4781944444</c:v>
                </c:pt>
                <c:pt idx="264">
                  <c:v>42620.4782060185</c:v>
                </c:pt>
                <c:pt idx="265">
                  <c:v>42620.4782175926</c:v>
                </c:pt>
                <c:pt idx="266">
                  <c:v>42620.479224537</c:v>
                </c:pt>
                <c:pt idx="267">
                  <c:v>42620.4792361111</c:v>
                </c:pt>
                <c:pt idx="268">
                  <c:v>42620.4792476852</c:v>
                </c:pt>
                <c:pt idx="269">
                  <c:v>42620.4792592593</c:v>
                </c:pt>
                <c:pt idx="270">
                  <c:v>42620.4792708333</c:v>
                </c:pt>
                <c:pt idx="271">
                  <c:v>42620.4792824074</c:v>
                </c:pt>
                <c:pt idx="272">
                  <c:v>42620.4792939815</c:v>
                </c:pt>
                <c:pt idx="273">
                  <c:v>42620.4793055556</c:v>
                </c:pt>
                <c:pt idx="274">
                  <c:v>42620.4793171296</c:v>
                </c:pt>
                <c:pt idx="275">
                  <c:v>42620.4793287037</c:v>
                </c:pt>
                <c:pt idx="276">
                  <c:v>42620.4793402778</c:v>
                </c:pt>
                <c:pt idx="277">
                  <c:v>42620.4793518518</c:v>
                </c:pt>
                <c:pt idx="278">
                  <c:v>42620.4793634259</c:v>
                </c:pt>
                <c:pt idx="279">
                  <c:v>42620.479375</c:v>
                </c:pt>
                <c:pt idx="280">
                  <c:v>42620.4793865741</c:v>
                </c:pt>
                <c:pt idx="281">
                  <c:v>42620.4793981481</c:v>
                </c:pt>
                <c:pt idx="282">
                  <c:v>42620.4794097222</c:v>
                </c:pt>
                <c:pt idx="283">
                  <c:v>42620.4794212963</c:v>
                </c:pt>
                <c:pt idx="284">
                  <c:v>42620.4794328704</c:v>
                </c:pt>
                <c:pt idx="285">
                  <c:v>42620.4805324074</c:v>
                </c:pt>
                <c:pt idx="286">
                  <c:v>42620.4805439815</c:v>
                </c:pt>
                <c:pt idx="287">
                  <c:v>42620.4805555556</c:v>
                </c:pt>
                <c:pt idx="288">
                  <c:v>42620.4805671296</c:v>
                </c:pt>
                <c:pt idx="289">
                  <c:v>42620.4805787037</c:v>
                </c:pt>
                <c:pt idx="290">
                  <c:v>42620.4805902778</c:v>
                </c:pt>
                <c:pt idx="291">
                  <c:v>42620.4806018519</c:v>
                </c:pt>
                <c:pt idx="292">
                  <c:v>42620.4806134259</c:v>
                </c:pt>
                <c:pt idx="293">
                  <c:v>42620.480625</c:v>
                </c:pt>
                <c:pt idx="294">
                  <c:v>42620.4806365741</c:v>
                </c:pt>
                <c:pt idx="295">
                  <c:v>42620.4806481482</c:v>
                </c:pt>
                <c:pt idx="296">
                  <c:v>42620.4806597222</c:v>
                </c:pt>
                <c:pt idx="297">
                  <c:v>42620.4806712963</c:v>
                </c:pt>
                <c:pt idx="298">
                  <c:v>42620.4806828704</c:v>
                </c:pt>
                <c:pt idx="299">
                  <c:v>42620.4806944444</c:v>
                </c:pt>
                <c:pt idx="300">
                  <c:v>42620.4807060185</c:v>
                </c:pt>
                <c:pt idx="301">
                  <c:v>42620.4807175926</c:v>
                </c:pt>
                <c:pt idx="302">
                  <c:v>42620.4807291667</c:v>
                </c:pt>
                <c:pt idx="303">
                  <c:v>42620.4807407407</c:v>
                </c:pt>
                <c:pt idx="304">
                  <c:v>42620.4818518519</c:v>
                </c:pt>
                <c:pt idx="305">
                  <c:v>42620.4818634259</c:v>
                </c:pt>
                <c:pt idx="306">
                  <c:v>42620.481875</c:v>
                </c:pt>
                <c:pt idx="307">
                  <c:v>42620.4818865741</c:v>
                </c:pt>
                <c:pt idx="308">
                  <c:v>42620.4818981482</c:v>
                </c:pt>
                <c:pt idx="309">
                  <c:v>42620.4819097222</c:v>
                </c:pt>
                <c:pt idx="310">
                  <c:v>42620.4819212963</c:v>
                </c:pt>
                <c:pt idx="311">
                  <c:v>42620.4819328704</c:v>
                </c:pt>
                <c:pt idx="312">
                  <c:v>42620.4819444444</c:v>
                </c:pt>
                <c:pt idx="313">
                  <c:v>42620.4819560185</c:v>
                </c:pt>
                <c:pt idx="314">
                  <c:v>42620.4819675926</c:v>
                </c:pt>
                <c:pt idx="315">
                  <c:v>42620.4819791667</c:v>
                </c:pt>
                <c:pt idx="316">
                  <c:v>42620.4819907407</c:v>
                </c:pt>
                <c:pt idx="317">
                  <c:v>42620.4820023148</c:v>
                </c:pt>
                <c:pt idx="318">
                  <c:v>42620.4820138889</c:v>
                </c:pt>
                <c:pt idx="319">
                  <c:v>42620.482025463</c:v>
                </c:pt>
                <c:pt idx="320">
                  <c:v>42620.482037037</c:v>
                </c:pt>
                <c:pt idx="321">
                  <c:v>42620.4820486111</c:v>
                </c:pt>
                <c:pt idx="322">
                  <c:v>42620.4820601852</c:v>
                </c:pt>
                <c:pt idx="323">
                  <c:v>42620.4830902778</c:v>
                </c:pt>
                <c:pt idx="324">
                  <c:v>42620.4831018519</c:v>
                </c:pt>
                <c:pt idx="325">
                  <c:v>42620.4831134259</c:v>
                </c:pt>
                <c:pt idx="326">
                  <c:v>42620.483125</c:v>
                </c:pt>
                <c:pt idx="327">
                  <c:v>42620.4831365741</c:v>
                </c:pt>
                <c:pt idx="328">
                  <c:v>42620.4831481481</c:v>
                </c:pt>
                <c:pt idx="329">
                  <c:v>42620.4831597222</c:v>
                </c:pt>
                <c:pt idx="330">
                  <c:v>42620.4831712963</c:v>
                </c:pt>
                <c:pt idx="331">
                  <c:v>42620.4831828704</c:v>
                </c:pt>
                <c:pt idx="332">
                  <c:v>42620.4831944444</c:v>
                </c:pt>
                <c:pt idx="333">
                  <c:v>42620.4832060185</c:v>
                </c:pt>
                <c:pt idx="334">
                  <c:v>42620.4832175926</c:v>
                </c:pt>
                <c:pt idx="335">
                  <c:v>42620.4832291667</c:v>
                </c:pt>
                <c:pt idx="336">
                  <c:v>42620.4832407407</c:v>
                </c:pt>
                <c:pt idx="337">
                  <c:v>42620.4832523148</c:v>
                </c:pt>
                <c:pt idx="338">
                  <c:v>42620.4832638889</c:v>
                </c:pt>
                <c:pt idx="339">
                  <c:v>42620.483275463</c:v>
                </c:pt>
                <c:pt idx="340">
                  <c:v>42620.483287037</c:v>
                </c:pt>
                <c:pt idx="341">
                  <c:v>42620.4832986111</c:v>
                </c:pt>
                <c:pt idx="342">
                  <c:v>42620.4842939815</c:v>
                </c:pt>
                <c:pt idx="343">
                  <c:v>42620.4843055556</c:v>
                </c:pt>
                <c:pt idx="344">
                  <c:v>42620.4843171296</c:v>
                </c:pt>
                <c:pt idx="345">
                  <c:v>42620.4843287037</c:v>
                </c:pt>
                <c:pt idx="346">
                  <c:v>42620.4843402778</c:v>
                </c:pt>
                <c:pt idx="347">
                  <c:v>42620.4843518519</c:v>
                </c:pt>
                <c:pt idx="348">
                  <c:v>42620.4843634259</c:v>
                </c:pt>
                <c:pt idx="349">
                  <c:v>42620.484375</c:v>
                </c:pt>
                <c:pt idx="350">
                  <c:v>42620.4843865741</c:v>
                </c:pt>
                <c:pt idx="351">
                  <c:v>42620.4843981481</c:v>
                </c:pt>
                <c:pt idx="352">
                  <c:v>42620.4844097222</c:v>
                </c:pt>
                <c:pt idx="353">
                  <c:v>42620.4844212963</c:v>
                </c:pt>
                <c:pt idx="354">
                  <c:v>42620.4844328704</c:v>
                </c:pt>
                <c:pt idx="355">
                  <c:v>42620.4844444444</c:v>
                </c:pt>
                <c:pt idx="356">
                  <c:v>42620.4844560185</c:v>
                </c:pt>
                <c:pt idx="357">
                  <c:v>42620.4844675926</c:v>
                </c:pt>
                <c:pt idx="358">
                  <c:v>42620.4844791667</c:v>
                </c:pt>
                <c:pt idx="359">
                  <c:v>42620.4844907407</c:v>
                </c:pt>
                <c:pt idx="360">
                  <c:v>42620.4845023148</c:v>
                </c:pt>
                <c:pt idx="361">
                  <c:v>42620.485462963</c:v>
                </c:pt>
                <c:pt idx="362">
                  <c:v>42620.485474537</c:v>
                </c:pt>
                <c:pt idx="363">
                  <c:v>42620.4854861111</c:v>
                </c:pt>
                <c:pt idx="364">
                  <c:v>42620.4854976852</c:v>
                </c:pt>
                <c:pt idx="365">
                  <c:v>42620.4855092593</c:v>
                </c:pt>
                <c:pt idx="366">
                  <c:v>42620.4855208333</c:v>
                </c:pt>
                <c:pt idx="367">
                  <c:v>42620.4855324074</c:v>
                </c:pt>
                <c:pt idx="368">
                  <c:v>42620.4855439815</c:v>
                </c:pt>
                <c:pt idx="369">
                  <c:v>42620.4855555556</c:v>
                </c:pt>
                <c:pt idx="370">
                  <c:v>42620.4855671296</c:v>
                </c:pt>
                <c:pt idx="371">
                  <c:v>42620.4855787037</c:v>
                </c:pt>
                <c:pt idx="372">
                  <c:v>42620.4855902778</c:v>
                </c:pt>
                <c:pt idx="373">
                  <c:v>42620.4856018519</c:v>
                </c:pt>
                <c:pt idx="374">
                  <c:v>42620.4856134259</c:v>
                </c:pt>
                <c:pt idx="375">
                  <c:v>42620.485625</c:v>
                </c:pt>
                <c:pt idx="376">
                  <c:v>42620.4856365741</c:v>
                </c:pt>
                <c:pt idx="377">
                  <c:v>42620.4856481481</c:v>
                </c:pt>
                <c:pt idx="378">
                  <c:v>42620.4856597222</c:v>
                </c:pt>
                <c:pt idx="379">
                  <c:v>42620.4856712963</c:v>
                </c:pt>
              </c:numCache>
            </c:numRef>
          </c:cat>
          <c:val>
            <c:numRef>
              <c:f>Vmstat!$K$33:$K$412</c:f>
              <c:numCache>
                <c:formatCode>General</c:formatCode>
                <c:ptCount val="3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22</c:v>
                </c:pt>
                <c:pt idx="17">
                  <c:v>23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22</c:v>
                </c:pt>
                <c:pt idx="22">
                  <c:v>7</c:v>
                </c:pt>
                <c:pt idx="23">
                  <c:v>0</c:v>
                </c:pt>
                <c:pt idx="24">
                  <c:v>22</c:v>
                </c:pt>
                <c:pt idx="25">
                  <c:v>0</c:v>
                </c:pt>
                <c:pt idx="26">
                  <c:v>0</c:v>
                </c:pt>
                <c:pt idx="27">
                  <c:v>8</c:v>
                </c:pt>
                <c:pt idx="28">
                  <c:v>23</c:v>
                </c:pt>
                <c:pt idx="29">
                  <c:v>67</c:v>
                </c:pt>
                <c:pt idx="30">
                  <c:v>22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68</c:v>
                </c:pt>
                <c:pt idx="38">
                  <c:v>0</c:v>
                </c:pt>
                <c:pt idx="39">
                  <c:v>0</c:v>
                </c:pt>
                <c:pt idx="40">
                  <c:v>530</c:v>
                </c:pt>
                <c:pt idx="41">
                  <c:v>22</c:v>
                </c:pt>
                <c:pt idx="42">
                  <c:v>0</c:v>
                </c:pt>
                <c:pt idx="43">
                  <c:v>23</c:v>
                </c:pt>
                <c:pt idx="44">
                  <c:v>909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449</c:v>
                </c:pt>
                <c:pt idx="52">
                  <c:v>1283</c:v>
                </c:pt>
                <c:pt idx="53">
                  <c:v>0</c:v>
                </c:pt>
                <c:pt idx="54">
                  <c:v>22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104</c:v>
                </c:pt>
                <c:pt idx="62">
                  <c:v>22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22</c:v>
                </c:pt>
                <c:pt idx="68">
                  <c:v>0</c:v>
                </c:pt>
                <c:pt idx="69">
                  <c:v>8</c:v>
                </c:pt>
                <c:pt idx="70">
                  <c:v>45</c:v>
                </c:pt>
                <c:pt idx="71">
                  <c:v>0</c:v>
                </c:pt>
                <c:pt idx="72">
                  <c:v>99</c:v>
                </c:pt>
                <c:pt idx="73">
                  <c:v>802</c:v>
                </c:pt>
                <c:pt idx="74">
                  <c:v>0</c:v>
                </c:pt>
                <c:pt idx="75">
                  <c:v>0</c:v>
                </c:pt>
                <c:pt idx="76">
                  <c:v>7</c:v>
                </c:pt>
                <c:pt idx="77">
                  <c:v>23</c:v>
                </c:pt>
                <c:pt idx="78">
                  <c:v>46</c:v>
                </c:pt>
                <c:pt idx="79">
                  <c:v>0</c:v>
                </c:pt>
                <c:pt idx="80">
                  <c:v>22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45</c:v>
                </c:pt>
                <c:pt idx="85">
                  <c:v>45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67</c:v>
                </c:pt>
                <c:pt idx="90">
                  <c:v>22</c:v>
                </c:pt>
                <c:pt idx="91">
                  <c:v>22</c:v>
                </c:pt>
                <c:pt idx="92">
                  <c:v>0</c:v>
                </c:pt>
                <c:pt idx="93">
                  <c:v>23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22</c:v>
                </c:pt>
                <c:pt idx="100">
                  <c:v>0</c:v>
                </c:pt>
                <c:pt idx="101">
                  <c:v>44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209</c:v>
                </c:pt>
                <c:pt idx="110">
                  <c:v>0</c:v>
                </c:pt>
                <c:pt idx="111">
                  <c:v>45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68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23</c:v>
                </c:pt>
                <c:pt idx="127">
                  <c:v>22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23</c:v>
                </c:pt>
                <c:pt idx="156">
                  <c:v>115</c:v>
                </c:pt>
                <c:pt idx="157">
                  <c:v>67</c:v>
                </c:pt>
                <c:pt idx="158">
                  <c:v>90</c:v>
                </c:pt>
                <c:pt idx="159">
                  <c:v>23</c:v>
                </c:pt>
                <c:pt idx="160">
                  <c:v>45</c:v>
                </c:pt>
                <c:pt idx="161">
                  <c:v>0</c:v>
                </c:pt>
                <c:pt idx="162">
                  <c:v>23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45</c:v>
                </c:pt>
                <c:pt idx="189">
                  <c:v>23</c:v>
                </c:pt>
                <c:pt idx="190">
                  <c:v>0</c:v>
                </c:pt>
                <c:pt idx="191">
                  <c:v>0</c:v>
                </c:pt>
                <c:pt idx="192">
                  <c:v>1762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22</c:v>
                </c:pt>
                <c:pt idx="202">
                  <c:v>23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52</c:v>
                </c:pt>
                <c:pt idx="215">
                  <c:v>0</c:v>
                </c:pt>
                <c:pt idx="216">
                  <c:v>0</c:v>
                </c:pt>
                <c:pt idx="217">
                  <c:v>22</c:v>
                </c:pt>
                <c:pt idx="218">
                  <c:v>0</c:v>
                </c:pt>
                <c:pt idx="219">
                  <c:v>0</c:v>
                </c:pt>
                <c:pt idx="220">
                  <c:v>23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23</c:v>
                </c:pt>
                <c:pt idx="228">
                  <c:v>96</c:v>
                </c:pt>
                <c:pt idx="229">
                  <c:v>874</c:v>
                </c:pt>
                <c:pt idx="230">
                  <c:v>0</c:v>
                </c:pt>
                <c:pt idx="231">
                  <c:v>0</c:v>
                </c:pt>
                <c:pt idx="232">
                  <c:v>22</c:v>
                </c:pt>
                <c:pt idx="233">
                  <c:v>0</c:v>
                </c:pt>
                <c:pt idx="234">
                  <c:v>22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23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23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68</c:v>
                </c:pt>
                <c:pt idx="254">
                  <c:v>45</c:v>
                </c:pt>
                <c:pt idx="255">
                  <c:v>23</c:v>
                </c:pt>
                <c:pt idx="256">
                  <c:v>0</c:v>
                </c:pt>
                <c:pt idx="257">
                  <c:v>23</c:v>
                </c:pt>
                <c:pt idx="258">
                  <c:v>0</c:v>
                </c:pt>
                <c:pt idx="259">
                  <c:v>46</c:v>
                </c:pt>
                <c:pt idx="260">
                  <c:v>23</c:v>
                </c:pt>
                <c:pt idx="261">
                  <c:v>45</c:v>
                </c:pt>
                <c:pt idx="262">
                  <c:v>23</c:v>
                </c:pt>
                <c:pt idx="263">
                  <c:v>22</c:v>
                </c:pt>
                <c:pt idx="264">
                  <c:v>904</c:v>
                </c:pt>
                <c:pt idx="265">
                  <c:v>0</c:v>
                </c:pt>
                <c:pt idx="266">
                  <c:v>15</c:v>
                </c:pt>
                <c:pt idx="267">
                  <c:v>23</c:v>
                </c:pt>
                <c:pt idx="268">
                  <c:v>0</c:v>
                </c:pt>
                <c:pt idx="269">
                  <c:v>0</c:v>
                </c:pt>
                <c:pt idx="270">
                  <c:v>76</c:v>
                </c:pt>
                <c:pt idx="271">
                  <c:v>23</c:v>
                </c:pt>
                <c:pt idx="272">
                  <c:v>958</c:v>
                </c:pt>
                <c:pt idx="273">
                  <c:v>0</c:v>
                </c:pt>
                <c:pt idx="274">
                  <c:v>23</c:v>
                </c:pt>
                <c:pt idx="275">
                  <c:v>22</c:v>
                </c:pt>
                <c:pt idx="276">
                  <c:v>0</c:v>
                </c:pt>
                <c:pt idx="277">
                  <c:v>23</c:v>
                </c:pt>
                <c:pt idx="278">
                  <c:v>0</c:v>
                </c:pt>
                <c:pt idx="279">
                  <c:v>0</c:v>
                </c:pt>
                <c:pt idx="280">
                  <c:v>23</c:v>
                </c:pt>
                <c:pt idx="281">
                  <c:v>0</c:v>
                </c:pt>
                <c:pt idx="282">
                  <c:v>0</c:v>
                </c:pt>
                <c:pt idx="283">
                  <c:v>8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23</c:v>
                </c:pt>
                <c:pt idx="289">
                  <c:v>77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31</c:v>
                </c:pt>
                <c:pt idx="299">
                  <c:v>906</c:v>
                </c:pt>
                <c:pt idx="300">
                  <c:v>22</c:v>
                </c:pt>
                <c:pt idx="301">
                  <c:v>23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60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23</c:v>
                </c:pt>
                <c:pt idx="317">
                  <c:v>23</c:v>
                </c:pt>
                <c:pt idx="318">
                  <c:v>0</c:v>
                </c:pt>
                <c:pt idx="319">
                  <c:v>39</c:v>
                </c:pt>
                <c:pt idx="320">
                  <c:v>74</c:v>
                </c:pt>
                <c:pt idx="321">
                  <c:v>7</c:v>
                </c:pt>
                <c:pt idx="322">
                  <c:v>30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22</c:v>
                </c:pt>
                <c:pt idx="328">
                  <c:v>0</c:v>
                </c:pt>
                <c:pt idx="329">
                  <c:v>15</c:v>
                </c:pt>
                <c:pt idx="330">
                  <c:v>8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22</c:v>
                </c:pt>
                <c:pt idx="341">
                  <c:v>23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23</c:v>
                </c:pt>
                <c:pt idx="349">
                  <c:v>23</c:v>
                </c:pt>
                <c:pt idx="350">
                  <c:v>23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8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</c:numCache>
            </c:numRef>
          </c:val>
        </c:ser>
        <c:ser>
          <c:idx val="3"/>
          <c:order val="3"/>
          <c:tx>
            <c:v>po</c:v>
          </c:tx>
          <c:spPr>
            <a:ln w="28575"/>
          </c:spPr>
          <c:marker>
            <c:symbol val="none"/>
          </c:marker>
          <c:cat>
            <c:numRef>
              <c:f>Vmstat!$C$33:$C$412</c:f>
              <c:numCache>
                <c:formatCode>General</c:formatCode>
                <c:ptCount val="380"/>
                <c:pt idx="0">
                  <c:v>42620.4615856481</c:v>
                </c:pt>
                <c:pt idx="1">
                  <c:v>42620.4615972222</c:v>
                </c:pt>
                <c:pt idx="2">
                  <c:v>42620.4616087963</c:v>
                </c:pt>
                <c:pt idx="3">
                  <c:v>42620.4616203704</c:v>
                </c:pt>
                <c:pt idx="4">
                  <c:v>42620.4616319444</c:v>
                </c:pt>
                <c:pt idx="5">
                  <c:v>42620.4616435185</c:v>
                </c:pt>
                <c:pt idx="6">
                  <c:v>42620.4616550926</c:v>
                </c:pt>
                <c:pt idx="7">
                  <c:v>42620.4616666667</c:v>
                </c:pt>
                <c:pt idx="8">
                  <c:v>42620.4616782407</c:v>
                </c:pt>
                <c:pt idx="9">
                  <c:v>42620.4616898148</c:v>
                </c:pt>
                <c:pt idx="10">
                  <c:v>42620.4617013889</c:v>
                </c:pt>
                <c:pt idx="11">
                  <c:v>42620.461712963</c:v>
                </c:pt>
                <c:pt idx="12">
                  <c:v>42620.461724537</c:v>
                </c:pt>
                <c:pt idx="13">
                  <c:v>42620.4617361111</c:v>
                </c:pt>
                <c:pt idx="14">
                  <c:v>42620.4617476852</c:v>
                </c:pt>
                <c:pt idx="15">
                  <c:v>42620.4617592593</c:v>
                </c:pt>
                <c:pt idx="16">
                  <c:v>42620.4617708333</c:v>
                </c:pt>
                <c:pt idx="17">
                  <c:v>42620.4617824074</c:v>
                </c:pt>
                <c:pt idx="18">
                  <c:v>42620.4617939815</c:v>
                </c:pt>
                <c:pt idx="19">
                  <c:v>42620.4628472222</c:v>
                </c:pt>
                <c:pt idx="20">
                  <c:v>42620.4628587963</c:v>
                </c:pt>
                <c:pt idx="21">
                  <c:v>42620.4628703704</c:v>
                </c:pt>
                <c:pt idx="22">
                  <c:v>42620.4628819444</c:v>
                </c:pt>
                <c:pt idx="23">
                  <c:v>42620.4628935185</c:v>
                </c:pt>
                <c:pt idx="24">
                  <c:v>42620.4629050926</c:v>
                </c:pt>
                <c:pt idx="25">
                  <c:v>42620.4629166667</c:v>
                </c:pt>
                <c:pt idx="26">
                  <c:v>42620.4629282407</c:v>
                </c:pt>
                <c:pt idx="27">
                  <c:v>42620.4629398148</c:v>
                </c:pt>
                <c:pt idx="28">
                  <c:v>42620.4629513889</c:v>
                </c:pt>
                <c:pt idx="29">
                  <c:v>42620.462962963</c:v>
                </c:pt>
                <c:pt idx="30">
                  <c:v>42620.462974537</c:v>
                </c:pt>
                <c:pt idx="31">
                  <c:v>42620.4629861111</c:v>
                </c:pt>
                <c:pt idx="32">
                  <c:v>42620.4629976852</c:v>
                </c:pt>
                <c:pt idx="33">
                  <c:v>42620.4630092593</c:v>
                </c:pt>
                <c:pt idx="34">
                  <c:v>42620.4630208333</c:v>
                </c:pt>
                <c:pt idx="35">
                  <c:v>42620.4630324074</c:v>
                </c:pt>
                <c:pt idx="36">
                  <c:v>42620.4630439815</c:v>
                </c:pt>
                <c:pt idx="37">
                  <c:v>42620.4630555556</c:v>
                </c:pt>
                <c:pt idx="38">
                  <c:v>42620.4640509259</c:v>
                </c:pt>
                <c:pt idx="39">
                  <c:v>42620.4640625</c:v>
                </c:pt>
                <c:pt idx="40">
                  <c:v>42620.4640740741</c:v>
                </c:pt>
                <c:pt idx="41">
                  <c:v>42620.4640856481</c:v>
                </c:pt>
                <c:pt idx="42">
                  <c:v>42620.4640972222</c:v>
                </c:pt>
                <c:pt idx="43">
                  <c:v>42620.4641087963</c:v>
                </c:pt>
                <c:pt idx="44">
                  <c:v>42620.4641203704</c:v>
                </c:pt>
                <c:pt idx="45">
                  <c:v>42620.4641319444</c:v>
                </c:pt>
                <c:pt idx="46">
                  <c:v>42620.4641435185</c:v>
                </c:pt>
                <c:pt idx="47">
                  <c:v>42620.4641550926</c:v>
                </c:pt>
                <c:pt idx="48">
                  <c:v>42620.4641666667</c:v>
                </c:pt>
                <c:pt idx="49">
                  <c:v>42620.4641782407</c:v>
                </c:pt>
                <c:pt idx="50">
                  <c:v>42620.4641898148</c:v>
                </c:pt>
                <c:pt idx="51">
                  <c:v>42620.4642013889</c:v>
                </c:pt>
                <c:pt idx="52">
                  <c:v>42620.464212963</c:v>
                </c:pt>
                <c:pt idx="53">
                  <c:v>42620.464224537</c:v>
                </c:pt>
                <c:pt idx="54">
                  <c:v>42620.4642361111</c:v>
                </c:pt>
                <c:pt idx="55">
                  <c:v>42620.4642476852</c:v>
                </c:pt>
                <c:pt idx="56">
                  <c:v>42620.4642592593</c:v>
                </c:pt>
                <c:pt idx="57">
                  <c:v>42620.4653356482</c:v>
                </c:pt>
                <c:pt idx="58">
                  <c:v>42620.4653472222</c:v>
                </c:pt>
                <c:pt idx="59">
                  <c:v>42620.4653587963</c:v>
                </c:pt>
                <c:pt idx="60">
                  <c:v>42620.4653703704</c:v>
                </c:pt>
                <c:pt idx="61">
                  <c:v>42620.4653819444</c:v>
                </c:pt>
                <c:pt idx="62">
                  <c:v>42620.4653935185</c:v>
                </c:pt>
                <c:pt idx="63">
                  <c:v>42620.4654050926</c:v>
                </c:pt>
                <c:pt idx="64">
                  <c:v>42620.4654166667</c:v>
                </c:pt>
                <c:pt idx="65">
                  <c:v>42620.4654282407</c:v>
                </c:pt>
                <c:pt idx="66">
                  <c:v>42620.4654398148</c:v>
                </c:pt>
                <c:pt idx="67">
                  <c:v>42620.4654513889</c:v>
                </c:pt>
                <c:pt idx="68">
                  <c:v>42620.465462963</c:v>
                </c:pt>
                <c:pt idx="69">
                  <c:v>42620.465474537</c:v>
                </c:pt>
                <c:pt idx="70">
                  <c:v>42620.4654861111</c:v>
                </c:pt>
                <c:pt idx="71">
                  <c:v>42620.4654976852</c:v>
                </c:pt>
                <c:pt idx="72">
                  <c:v>42620.4655092593</c:v>
                </c:pt>
                <c:pt idx="73">
                  <c:v>42620.4655208333</c:v>
                </c:pt>
                <c:pt idx="74">
                  <c:v>42620.4655324074</c:v>
                </c:pt>
                <c:pt idx="75">
                  <c:v>42620.4655439815</c:v>
                </c:pt>
                <c:pt idx="76">
                  <c:v>42620.4664814815</c:v>
                </c:pt>
                <c:pt idx="77">
                  <c:v>42620.4664930556</c:v>
                </c:pt>
                <c:pt idx="78">
                  <c:v>42620.4665046296</c:v>
                </c:pt>
                <c:pt idx="79">
                  <c:v>42620.4665162037</c:v>
                </c:pt>
                <c:pt idx="80">
                  <c:v>42620.4665277778</c:v>
                </c:pt>
                <c:pt idx="81">
                  <c:v>42620.4665393519</c:v>
                </c:pt>
                <c:pt idx="82">
                  <c:v>42620.4665509259</c:v>
                </c:pt>
                <c:pt idx="83">
                  <c:v>42620.4665625</c:v>
                </c:pt>
                <c:pt idx="84">
                  <c:v>42620.4665740741</c:v>
                </c:pt>
                <c:pt idx="85">
                  <c:v>42620.4665856482</c:v>
                </c:pt>
                <c:pt idx="86">
                  <c:v>42620.4665972222</c:v>
                </c:pt>
                <c:pt idx="87">
                  <c:v>42620.4666087963</c:v>
                </c:pt>
                <c:pt idx="88">
                  <c:v>42620.4666203704</c:v>
                </c:pt>
                <c:pt idx="89">
                  <c:v>42620.4666319444</c:v>
                </c:pt>
                <c:pt idx="90">
                  <c:v>42620.4666435185</c:v>
                </c:pt>
                <c:pt idx="91">
                  <c:v>42620.4666550926</c:v>
                </c:pt>
                <c:pt idx="92">
                  <c:v>42620.4666666667</c:v>
                </c:pt>
                <c:pt idx="93">
                  <c:v>42620.4666782407</c:v>
                </c:pt>
                <c:pt idx="94">
                  <c:v>42620.4666898148</c:v>
                </c:pt>
                <c:pt idx="95">
                  <c:v>42620.4678472222</c:v>
                </c:pt>
                <c:pt idx="96">
                  <c:v>42620.4678587963</c:v>
                </c:pt>
                <c:pt idx="97">
                  <c:v>42620.4678703704</c:v>
                </c:pt>
                <c:pt idx="98">
                  <c:v>42620.4678819444</c:v>
                </c:pt>
                <c:pt idx="99">
                  <c:v>42620.4678935185</c:v>
                </c:pt>
                <c:pt idx="100">
                  <c:v>42620.4679050926</c:v>
                </c:pt>
                <c:pt idx="101">
                  <c:v>42620.4679166667</c:v>
                </c:pt>
                <c:pt idx="102">
                  <c:v>42620.4679282407</c:v>
                </c:pt>
                <c:pt idx="103">
                  <c:v>42620.4679398148</c:v>
                </c:pt>
                <c:pt idx="104">
                  <c:v>42620.4679513889</c:v>
                </c:pt>
                <c:pt idx="105">
                  <c:v>42620.467962963</c:v>
                </c:pt>
                <c:pt idx="106">
                  <c:v>42620.467974537</c:v>
                </c:pt>
                <c:pt idx="107">
                  <c:v>42620.4679861111</c:v>
                </c:pt>
                <c:pt idx="108">
                  <c:v>42620.4679976852</c:v>
                </c:pt>
                <c:pt idx="109">
                  <c:v>42620.4680092593</c:v>
                </c:pt>
                <c:pt idx="110">
                  <c:v>42620.4680208333</c:v>
                </c:pt>
                <c:pt idx="111">
                  <c:v>42620.4680324074</c:v>
                </c:pt>
                <c:pt idx="112">
                  <c:v>42620.4680439815</c:v>
                </c:pt>
                <c:pt idx="113">
                  <c:v>42620.4680555556</c:v>
                </c:pt>
                <c:pt idx="114">
                  <c:v>42620.4692939815</c:v>
                </c:pt>
                <c:pt idx="115">
                  <c:v>42620.4693055556</c:v>
                </c:pt>
                <c:pt idx="116">
                  <c:v>42620.4693171296</c:v>
                </c:pt>
                <c:pt idx="117">
                  <c:v>42620.4693287037</c:v>
                </c:pt>
                <c:pt idx="118">
                  <c:v>42620.4693402778</c:v>
                </c:pt>
                <c:pt idx="119">
                  <c:v>42620.4693518519</c:v>
                </c:pt>
                <c:pt idx="120">
                  <c:v>42620.4693634259</c:v>
                </c:pt>
                <c:pt idx="121">
                  <c:v>42620.469375</c:v>
                </c:pt>
                <c:pt idx="122">
                  <c:v>42620.4693865741</c:v>
                </c:pt>
                <c:pt idx="123">
                  <c:v>42620.4693981481</c:v>
                </c:pt>
                <c:pt idx="124">
                  <c:v>42620.4694097222</c:v>
                </c:pt>
                <c:pt idx="125">
                  <c:v>42620.4694212963</c:v>
                </c:pt>
                <c:pt idx="126">
                  <c:v>42620.4694328704</c:v>
                </c:pt>
                <c:pt idx="127">
                  <c:v>42620.4694444444</c:v>
                </c:pt>
                <c:pt idx="128">
                  <c:v>42620.4694560185</c:v>
                </c:pt>
                <c:pt idx="129">
                  <c:v>42620.4694675926</c:v>
                </c:pt>
                <c:pt idx="130">
                  <c:v>42620.4694791667</c:v>
                </c:pt>
                <c:pt idx="131">
                  <c:v>42620.4694907407</c:v>
                </c:pt>
                <c:pt idx="132">
                  <c:v>42620.4695023148</c:v>
                </c:pt>
                <c:pt idx="133">
                  <c:v>42620.470625</c:v>
                </c:pt>
                <c:pt idx="134">
                  <c:v>42620.4706365741</c:v>
                </c:pt>
                <c:pt idx="135">
                  <c:v>42620.4706481481</c:v>
                </c:pt>
                <c:pt idx="136">
                  <c:v>42620.4706597222</c:v>
                </c:pt>
                <c:pt idx="137">
                  <c:v>42620.4706712963</c:v>
                </c:pt>
                <c:pt idx="138">
                  <c:v>42620.4706828704</c:v>
                </c:pt>
                <c:pt idx="139">
                  <c:v>42620.4706944444</c:v>
                </c:pt>
                <c:pt idx="140">
                  <c:v>42620.4707060185</c:v>
                </c:pt>
                <c:pt idx="141">
                  <c:v>42620.4707175926</c:v>
                </c:pt>
                <c:pt idx="142">
                  <c:v>42620.4707291667</c:v>
                </c:pt>
                <c:pt idx="143">
                  <c:v>42620.4707407407</c:v>
                </c:pt>
                <c:pt idx="144">
                  <c:v>42620.4707523148</c:v>
                </c:pt>
                <c:pt idx="145">
                  <c:v>42620.4707638889</c:v>
                </c:pt>
                <c:pt idx="146">
                  <c:v>42620.470775463</c:v>
                </c:pt>
                <c:pt idx="147">
                  <c:v>42620.470787037</c:v>
                </c:pt>
                <c:pt idx="148">
                  <c:v>42620.4707986111</c:v>
                </c:pt>
                <c:pt idx="149">
                  <c:v>42620.4708101852</c:v>
                </c:pt>
                <c:pt idx="150">
                  <c:v>42620.4708217593</c:v>
                </c:pt>
                <c:pt idx="151">
                  <c:v>42620.4708333333</c:v>
                </c:pt>
                <c:pt idx="152">
                  <c:v>42620.4718055556</c:v>
                </c:pt>
                <c:pt idx="153">
                  <c:v>42620.4718171296</c:v>
                </c:pt>
                <c:pt idx="154">
                  <c:v>42620.4718287037</c:v>
                </c:pt>
                <c:pt idx="155">
                  <c:v>42620.4718402778</c:v>
                </c:pt>
                <c:pt idx="156">
                  <c:v>42620.4718518518</c:v>
                </c:pt>
                <c:pt idx="157">
                  <c:v>42620.4718634259</c:v>
                </c:pt>
                <c:pt idx="158">
                  <c:v>42620.471875</c:v>
                </c:pt>
                <c:pt idx="159">
                  <c:v>42620.4718865741</c:v>
                </c:pt>
                <c:pt idx="160">
                  <c:v>42620.4718981481</c:v>
                </c:pt>
                <c:pt idx="161">
                  <c:v>42620.4719097222</c:v>
                </c:pt>
                <c:pt idx="162">
                  <c:v>42620.4719212963</c:v>
                </c:pt>
                <c:pt idx="163">
                  <c:v>42620.4719328704</c:v>
                </c:pt>
                <c:pt idx="164">
                  <c:v>42620.4719444444</c:v>
                </c:pt>
                <c:pt idx="165">
                  <c:v>42620.4719560185</c:v>
                </c:pt>
                <c:pt idx="166">
                  <c:v>42620.4719675926</c:v>
                </c:pt>
                <c:pt idx="167">
                  <c:v>42620.4719791667</c:v>
                </c:pt>
                <c:pt idx="168">
                  <c:v>42620.4719907407</c:v>
                </c:pt>
                <c:pt idx="169">
                  <c:v>42620.4720023148</c:v>
                </c:pt>
                <c:pt idx="170">
                  <c:v>42620.4720138889</c:v>
                </c:pt>
                <c:pt idx="171">
                  <c:v>42620.4730555556</c:v>
                </c:pt>
                <c:pt idx="172">
                  <c:v>42620.4730671296</c:v>
                </c:pt>
                <c:pt idx="173">
                  <c:v>42620.4730787037</c:v>
                </c:pt>
                <c:pt idx="174">
                  <c:v>42620.4730902778</c:v>
                </c:pt>
                <c:pt idx="175">
                  <c:v>42620.4731018519</c:v>
                </c:pt>
                <c:pt idx="176">
                  <c:v>42620.4731134259</c:v>
                </c:pt>
                <c:pt idx="177">
                  <c:v>42620.473125</c:v>
                </c:pt>
                <c:pt idx="178">
                  <c:v>42620.4731365741</c:v>
                </c:pt>
                <c:pt idx="179">
                  <c:v>42620.4731481482</c:v>
                </c:pt>
                <c:pt idx="180">
                  <c:v>42620.4731597222</c:v>
                </c:pt>
                <c:pt idx="181">
                  <c:v>42620.4731712963</c:v>
                </c:pt>
                <c:pt idx="182">
                  <c:v>42620.4731828704</c:v>
                </c:pt>
                <c:pt idx="183">
                  <c:v>42620.4731944444</c:v>
                </c:pt>
                <c:pt idx="184">
                  <c:v>42620.4732060185</c:v>
                </c:pt>
                <c:pt idx="185">
                  <c:v>42620.4732175926</c:v>
                </c:pt>
                <c:pt idx="186">
                  <c:v>42620.4732291667</c:v>
                </c:pt>
                <c:pt idx="187">
                  <c:v>42620.4732407407</c:v>
                </c:pt>
                <c:pt idx="188">
                  <c:v>42620.4732523148</c:v>
                </c:pt>
                <c:pt idx="189">
                  <c:v>42620.4732638889</c:v>
                </c:pt>
                <c:pt idx="190">
                  <c:v>42620.4742939815</c:v>
                </c:pt>
                <c:pt idx="191">
                  <c:v>42620.4743055556</c:v>
                </c:pt>
                <c:pt idx="192">
                  <c:v>42620.4743171296</c:v>
                </c:pt>
                <c:pt idx="193">
                  <c:v>42620.4743287037</c:v>
                </c:pt>
                <c:pt idx="194">
                  <c:v>42620.4743402778</c:v>
                </c:pt>
                <c:pt idx="195">
                  <c:v>42620.4743518519</c:v>
                </c:pt>
                <c:pt idx="196">
                  <c:v>42620.4743634259</c:v>
                </c:pt>
                <c:pt idx="197">
                  <c:v>42620.474375</c:v>
                </c:pt>
                <c:pt idx="198">
                  <c:v>42620.4743865741</c:v>
                </c:pt>
                <c:pt idx="199">
                  <c:v>42620.4743981482</c:v>
                </c:pt>
                <c:pt idx="200">
                  <c:v>42620.4744097222</c:v>
                </c:pt>
                <c:pt idx="201">
                  <c:v>42620.4744212963</c:v>
                </c:pt>
                <c:pt idx="202">
                  <c:v>42620.4744328704</c:v>
                </c:pt>
                <c:pt idx="203">
                  <c:v>42620.4744444444</c:v>
                </c:pt>
                <c:pt idx="204">
                  <c:v>42620.4744560185</c:v>
                </c:pt>
                <c:pt idx="205">
                  <c:v>42620.4744675926</c:v>
                </c:pt>
                <c:pt idx="206">
                  <c:v>42620.4744791667</c:v>
                </c:pt>
                <c:pt idx="207">
                  <c:v>42620.4744907407</c:v>
                </c:pt>
                <c:pt idx="208">
                  <c:v>42620.4745023148</c:v>
                </c:pt>
                <c:pt idx="209">
                  <c:v>42620.4755787037</c:v>
                </c:pt>
                <c:pt idx="210">
                  <c:v>42620.4755902778</c:v>
                </c:pt>
                <c:pt idx="211">
                  <c:v>42620.4756018519</c:v>
                </c:pt>
                <c:pt idx="212">
                  <c:v>42620.4756134259</c:v>
                </c:pt>
                <c:pt idx="213">
                  <c:v>42620.475625</c:v>
                </c:pt>
                <c:pt idx="214">
                  <c:v>42620.4756365741</c:v>
                </c:pt>
                <c:pt idx="215">
                  <c:v>42620.4756481481</c:v>
                </c:pt>
                <c:pt idx="216">
                  <c:v>42620.4756597222</c:v>
                </c:pt>
                <c:pt idx="217">
                  <c:v>42620.4756712963</c:v>
                </c:pt>
                <c:pt idx="218">
                  <c:v>42620.4756828704</c:v>
                </c:pt>
                <c:pt idx="219">
                  <c:v>42620.4756944444</c:v>
                </c:pt>
                <c:pt idx="220">
                  <c:v>42620.4757060185</c:v>
                </c:pt>
                <c:pt idx="221">
                  <c:v>42620.4757175926</c:v>
                </c:pt>
                <c:pt idx="222">
                  <c:v>42620.4757291667</c:v>
                </c:pt>
                <c:pt idx="223">
                  <c:v>42620.4757407407</c:v>
                </c:pt>
                <c:pt idx="224">
                  <c:v>42620.4757523148</c:v>
                </c:pt>
                <c:pt idx="225">
                  <c:v>42620.4757638889</c:v>
                </c:pt>
                <c:pt idx="226">
                  <c:v>42620.475775463</c:v>
                </c:pt>
                <c:pt idx="227">
                  <c:v>42620.475787037</c:v>
                </c:pt>
                <c:pt idx="228">
                  <c:v>42620.4768287037</c:v>
                </c:pt>
                <c:pt idx="229">
                  <c:v>42620.4768402778</c:v>
                </c:pt>
                <c:pt idx="230">
                  <c:v>42620.4768518519</c:v>
                </c:pt>
                <c:pt idx="231">
                  <c:v>42620.4768634259</c:v>
                </c:pt>
                <c:pt idx="232">
                  <c:v>42620.476875</c:v>
                </c:pt>
                <c:pt idx="233">
                  <c:v>42620.4768865741</c:v>
                </c:pt>
                <c:pt idx="234">
                  <c:v>42620.4768981481</c:v>
                </c:pt>
                <c:pt idx="235">
                  <c:v>42620.4769097222</c:v>
                </c:pt>
                <c:pt idx="236">
                  <c:v>42620.4769212963</c:v>
                </c:pt>
                <c:pt idx="237">
                  <c:v>42620.4769328704</c:v>
                </c:pt>
                <c:pt idx="238">
                  <c:v>42620.4769444444</c:v>
                </c:pt>
                <c:pt idx="239">
                  <c:v>42620.4769560185</c:v>
                </c:pt>
                <c:pt idx="240">
                  <c:v>42620.4769675926</c:v>
                </c:pt>
                <c:pt idx="241">
                  <c:v>42620.4769791667</c:v>
                </c:pt>
                <c:pt idx="242">
                  <c:v>42620.4769907407</c:v>
                </c:pt>
                <c:pt idx="243">
                  <c:v>42620.4770023148</c:v>
                </c:pt>
                <c:pt idx="244">
                  <c:v>42620.4770138889</c:v>
                </c:pt>
                <c:pt idx="245">
                  <c:v>42620.477025463</c:v>
                </c:pt>
                <c:pt idx="246">
                  <c:v>42620.477037037</c:v>
                </c:pt>
                <c:pt idx="247">
                  <c:v>42620.4780092593</c:v>
                </c:pt>
                <c:pt idx="248">
                  <c:v>42620.4780208333</c:v>
                </c:pt>
                <c:pt idx="249">
                  <c:v>42620.4780324074</c:v>
                </c:pt>
                <c:pt idx="250">
                  <c:v>42620.4780439815</c:v>
                </c:pt>
                <c:pt idx="251">
                  <c:v>42620.4780555556</c:v>
                </c:pt>
                <c:pt idx="252">
                  <c:v>42620.4780671296</c:v>
                </c:pt>
                <c:pt idx="253">
                  <c:v>42620.4780787037</c:v>
                </c:pt>
                <c:pt idx="254">
                  <c:v>42620.4780902778</c:v>
                </c:pt>
                <c:pt idx="255">
                  <c:v>42620.4781018519</c:v>
                </c:pt>
                <c:pt idx="256">
                  <c:v>42620.4781134259</c:v>
                </c:pt>
                <c:pt idx="257">
                  <c:v>42620.478125</c:v>
                </c:pt>
                <c:pt idx="258">
                  <c:v>42620.4781365741</c:v>
                </c:pt>
                <c:pt idx="259">
                  <c:v>42620.4781481481</c:v>
                </c:pt>
                <c:pt idx="260">
                  <c:v>42620.4781597222</c:v>
                </c:pt>
                <c:pt idx="261">
                  <c:v>42620.4781712963</c:v>
                </c:pt>
                <c:pt idx="262">
                  <c:v>42620.4781828704</c:v>
                </c:pt>
                <c:pt idx="263">
                  <c:v>42620.4781944444</c:v>
                </c:pt>
                <c:pt idx="264">
                  <c:v>42620.4782060185</c:v>
                </c:pt>
                <c:pt idx="265">
                  <c:v>42620.4782175926</c:v>
                </c:pt>
                <c:pt idx="266">
                  <c:v>42620.479224537</c:v>
                </c:pt>
                <c:pt idx="267">
                  <c:v>42620.4792361111</c:v>
                </c:pt>
                <c:pt idx="268">
                  <c:v>42620.4792476852</c:v>
                </c:pt>
                <c:pt idx="269">
                  <c:v>42620.4792592593</c:v>
                </c:pt>
                <c:pt idx="270">
                  <c:v>42620.4792708333</c:v>
                </c:pt>
                <c:pt idx="271">
                  <c:v>42620.4792824074</c:v>
                </c:pt>
                <c:pt idx="272">
                  <c:v>42620.4792939815</c:v>
                </c:pt>
                <c:pt idx="273">
                  <c:v>42620.4793055556</c:v>
                </c:pt>
                <c:pt idx="274">
                  <c:v>42620.4793171296</c:v>
                </c:pt>
                <c:pt idx="275">
                  <c:v>42620.4793287037</c:v>
                </c:pt>
                <c:pt idx="276">
                  <c:v>42620.4793402778</c:v>
                </c:pt>
                <c:pt idx="277">
                  <c:v>42620.4793518518</c:v>
                </c:pt>
                <c:pt idx="278">
                  <c:v>42620.4793634259</c:v>
                </c:pt>
                <c:pt idx="279">
                  <c:v>42620.479375</c:v>
                </c:pt>
                <c:pt idx="280">
                  <c:v>42620.4793865741</c:v>
                </c:pt>
                <c:pt idx="281">
                  <c:v>42620.4793981481</c:v>
                </c:pt>
                <c:pt idx="282">
                  <c:v>42620.4794097222</c:v>
                </c:pt>
                <c:pt idx="283">
                  <c:v>42620.4794212963</c:v>
                </c:pt>
                <c:pt idx="284">
                  <c:v>42620.4794328704</c:v>
                </c:pt>
                <c:pt idx="285">
                  <c:v>42620.4805324074</c:v>
                </c:pt>
                <c:pt idx="286">
                  <c:v>42620.4805439815</c:v>
                </c:pt>
                <c:pt idx="287">
                  <c:v>42620.4805555556</c:v>
                </c:pt>
                <c:pt idx="288">
                  <c:v>42620.4805671296</c:v>
                </c:pt>
                <c:pt idx="289">
                  <c:v>42620.4805787037</c:v>
                </c:pt>
                <c:pt idx="290">
                  <c:v>42620.4805902778</c:v>
                </c:pt>
                <c:pt idx="291">
                  <c:v>42620.4806018519</c:v>
                </c:pt>
                <c:pt idx="292">
                  <c:v>42620.4806134259</c:v>
                </c:pt>
                <c:pt idx="293">
                  <c:v>42620.480625</c:v>
                </c:pt>
                <c:pt idx="294">
                  <c:v>42620.4806365741</c:v>
                </c:pt>
                <c:pt idx="295">
                  <c:v>42620.4806481482</c:v>
                </c:pt>
                <c:pt idx="296">
                  <c:v>42620.4806597222</c:v>
                </c:pt>
                <c:pt idx="297">
                  <c:v>42620.4806712963</c:v>
                </c:pt>
                <c:pt idx="298">
                  <c:v>42620.4806828704</c:v>
                </c:pt>
                <c:pt idx="299">
                  <c:v>42620.4806944444</c:v>
                </c:pt>
                <c:pt idx="300">
                  <c:v>42620.4807060185</c:v>
                </c:pt>
                <c:pt idx="301">
                  <c:v>42620.4807175926</c:v>
                </c:pt>
                <c:pt idx="302">
                  <c:v>42620.4807291667</c:v>
                </c:pt>
                <c:pt idx="303">
                  <c:v>42620.4807407407</c:v>
                </c:pt>
                <c:pt idx="304">
                  <c:v>42620.4818518519</c:v>
                </c:pt>
                <c:pt idx="305">
                  <c:v>42620.4818634259</c:v>
                </c:pt>
                <c:pt idx="306">
                  <c:v>42620.481875</c:v>
                </c:pt>
                <c:pt idx="307">
                  <c:v>42620.4818865741</c:v>
                </c:pt>
                <c:pt idx="308">
                  <c:v>42620.4818981482</c:v>
                </c:pt>
                <c:pt idx="309">
                  <c:v>42620.4819097222</c:v>
                </c:pt>
                <c:pt idx="310">
                  <c:v>42620.4819212963</c:v>
                </c:pt>
                <c:pt idx="311">
                  <c:v>42620.4819328704</c:v>
                </c:pt>
                <c:pt idx="312">
                  <c:v>42620.4819444444</c:v>
                </c:pt>
                <c:pt idx="313">
                  <c:v>42620.4819560185</c:v>
                </c:pt>
                <c:pt idx="314">
                  <c:v>42620.4819675926</c:v>
                </c:pt>
                <c:pt idx="315">
                  <c:v>42620.4819791667</c:v>
                </c:pt>
                <c:pt idx="316">
                  <c:v>42620.4819907407</c:v>
                </c:pt>
                <c:pt idx="317">
                  <c:v>42620.4820023148</c:v>
                </c:pt>
                <c:pt idx="318">
                  <c:v>42620.4820138889</c:v>
                </c:pt>
                <c:pt idx="319">
                  <c:v>42620.482025463</c:v>
                </c:pt>
                <c:pt idx="320">
                  <c:v>42620.482037037</c:v>
                </c:pt>
                <c:pt idx="321">
                  <c:v>42620.4820486111</c:v>
                </c:pt>
                <c:pt idx="322">
                  <c:v>42620.4820601852</c:v>
                </c:pt>
                <c:pt idx="323">
                  <c:v>42620.4830902778</c:v>
                </c:pt>
                <c:pt idx="324">
                  <c:v>42620.4831018519</c:v>
                </c:pt>
                <c:pt idx="325">
                  <c:v>42620.4831134259</c:v>
                </c:pt>
                <c:pt idx="326">
                  <c:v>42620.483125</c:v>
                </c:pt>
                <c:pt idx="327">
                  <c:v>42620.4831365741</c:v>
                </c:pt>
                <c:pt idx="328">
                  <c:v>42620.4831481481</c:v>
                </c:pt>
                <c:pt idx="329">
                  <c:v>42620.4831597222</c:v>
                </c:pt>
                <c:pt idx="330">
                  <c:v>42620.4831712963</c:v>
                </c:pt>
                <c:pt idx="331">
                  <c:v>42620.4831828704</c:v>
                </c:pt>
                <c:pt idx="332">
                  <c:v>42620.4831944444</c:v>
                </c:pt>
                <c:pt idx="333">
                  <c:v>42620.4832060185</c:v>
                </c:pt>
                <c:pt idx="334">
                  <c:v>42620.4832175926</c:v>
                </c:pt>
                <c:pt idx="335">
                  <c:v>42620.4832291667</c:v>
                </c:pt>
                <c:pt idx="336">
                  <c:v>42620.4832407407</c:v>
                </c:pt>
                <c:pt idx="337">
                  <c:v>42620.4832523148</c:v>
                </c:pt>
                <c:pt idx="338">
                  <c:v>42620.4832638889</c:v>
                </c:pt>
                <c:pt idx="339">
                  <c:v>42620.483275463</c:v>
                </c:pt>
                <c:pt idx="340">
                  <c:v>42620.483287037</c:v>
                </c:pt>
                <c:pt idx="341">
                  <c:v>42620.4832986111</c:v>
                </c:pt>
                <c:pt idx="342">
                  <c:v>42620.4842939815</c:v>
                </c:pt>
                <c:pt idx="343">
                  <c:v>42620.4843055556</c:v>
                </c:pt>
                <c:pt idx="344">
                  <c:v>42620.4843171296</c:v>
                </c:pt>
                <c:pt idx="345">
                  <c:v>42620.4843287037</c:v>
                </c:pt>
                <c:pt idx="346">
                  <c:v>42620.4843402778</c:v>
                </c:pt>
                <c:pt idx="347">
                  <c:v>42620.4843518519</c:v>
                </c:pt>
                <c:pt idx="348">
                  <c:v>42620.4843634259</c:v>
                </c:pt>
                <c:pt idx="349">
                  <c:v>42620.484375</c:v>
                </c:pt>
                <c:pt idx="350">
                  <c:v>42620.4843865741</c:v>
                </c:pt>
                <c:pt idx="351">
                  <c:v>42620.4843981481</c:v>
                </c:pt>
                <c:pt idx="352">
                  <c:v>42620.4844097222</c:v>
                </c:pt>
                <c:pt idx="353">
                  <c:v>42620.4844212963</c:v>
                </c:pt>
                <c:pt idx="354">
                  <c:v>42620.4844328704</c:v>
                </c:pt>
                <c:pt idx="355">
                  <c:v>42620.4844444444</c:v>
                </c:pt>
                <c:pt idx="356">
                  <c:v>42620.4844560185</c:v>
                </c:pt>
                <c:pt idx="357">
                  <c:v>42620.4844675926</c:v>
                </c:pt>
                <c:pt idx="358">
                  <c:v>42620.4844791667</c:v>
                </c:pt>
                <c:pt idx="359">
                  <c:v>42620.4844907407</c:v>
                </c:pt>
                <c:pt idx="360">
                  <c:v>42620.4845023148</c:v>
                </c:pt>
                <c:pt idx="361">
                  <c:v>42620.485462963</c:v>
                </c:pt>
                <c:pt idx="362">
                  <c:v>42620.485474537</c:v>
                </c:pt>
                <c:pt idx="363">
                  <c:v>42620.4854861111</c:v>
                </c:pt>
                <c:pt idx="364">
                  <c:v>42620.4854976852</c:v>
                </c:pt>
                <c:pt idx="365">
                  <c:v>42620.4855092593</c:v>
                </c:pt>
                <c:pt idx="366">
                  <c:v>42620.4855208333</c:v>
                </c:pt>
                <c:pt idx="367">
                  <c:v>42620.4855324074</c:v>
                </c:pt>
                <c:pt idx="368">
                  <c:v>42620.4855439815</c:v>
                </c:pt>
                <c:pt idx="369">
                  <c:v>42620.4855555556</c:v>
                </c:pt>
                <c:pt idx="370">
                  <c:v>42620.4855671296</c:v>
                </c:pt>
                <c:pt idx="371">
                  <c:v>42620.4855787037</c:v>
                </c:pt>
                <c:pt idx="372">
                  <c:v>42620.4855902778</c:v>
                </c:pt>
                <c:pt idx="373">
                  <c:v>42620.4856018519</c:v>
                </c:pt>
                <c:pt idx="374">
                  <c:v>42620.4856134259</c:v>
                </c:pt>
                <c:pt idx="375">
                  <c:v>42620.485625</c:v>
                </c:pt>
                <c:pt idx="376">
                  <c:v>42620.4856365741</c:v>
                </c:pt>
                <c:pt idx="377">
                  <c:v>42620.4856481481</c:v>
                </c:pt>
                <c:pt idx="378">
                  <c:v>42620.4856597222</c:v>
                </c:pt>
                <c:pt idx="379">
                  <c:v>42620.4856712963</c:v>
                </c:pt>
              </c:numCache>
            </c:numRef>
          </c:cat>
          <c:val>
            <c:numRef>
              <c:f>Vmstat!$L$33:$L$412</c:f>
              <c:numCache>
                <c:formatCode>General</c:formatCode>
                <c:ptCount val="3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1777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591</c:v>
                </c:pt>
                <c:pt idx="281">
                  <c:v>0</c:v>
                </c:pt>
                <c:pt idx="282">
                  <c:v>336</c:v>
                </c:pt>
                <c:pt idx="283">
                  <c:v>0</c:v>
                </c:pt>
                <c:pt idx="284">
                  <c:v>199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</c:numCache>
            </c:numRef>
          </c:val>
        </c:ser>
        <c:ser>
          <c:idx val="4"/>
          <c:order val="4"/>
          <c:tx>
            <c:v>fr</c:v>
          </c:tx>
          <c:spPr>
            <a:ln w="28575"/>
          </c:spPr>
          <c:marker>
            <c:symbol val="none"/>
          </c:marker>
          <c:cat>
            <c:numRef>
              <c:f>Vmstat!$C$33:$C$412</c:f>
              <c:numCache>
                <c:formatCode>General</c:formatCode>
                <c:ptCount val="380"/>
                <c:pt idx="0">
                  <c:v>42620.4615856481</c:v>
                </c:pt>
                <c:pt idx="1">
                  <c:v>42620.4615972222</c:v>
                </c:pt>
                <c:pt idx="2">
                  <c:v>42620.4616087963</c:v>
                </c:pt>
                <c:pt idx="3">
                  <c:v>42620.4616203704</c:v>
                </c:pt>
                <c:pt idx="4">
                  <c:v>42620.4616319444</c:v>
                </c:pt>
                <c:pt idx="5">
                  <c:v>42620.4616435185</c:v>
                </c:pt>
                <c:pt idx="6">
                  <c:v>42620.4616550926</c:v>
                </c:pt>
                <c:pt idx="7">
                  <c:v>42620.4616666667</c:v>
                </c:pt>
                <c:pt idx="8">
                  <c:v>42620.4616782407</c:v>
                </c:pt>
                <c:pt idx="9">
                  <c:v>42620.4616898148</c:v>
                </c:pt>
                <c:pt idx="10">
                  <c:v>42620.4617013889</c:v>
                </c:pt>
                <c:pt idx="11">
                  <c:v>42620.461712963</c:v>
                </c:pt>
                <c:pt idx="12">
                  <c:v>42620.461724537</c:v>
                </c:pt>
                <c:pt idx="13">
                  <c:v>42620.4617361111</c:v>
                </c:pt>
                <c:pt idx="14">
                  <c:v>42620.4617476852</c:v>
                </c:pt>
                <c:pt idx="15">
                  <c:v>42620.4617592593</c:v>
                </c:pt>
                <c:pt idx="16">
                  <c:v>42620.4617708333</c:v>
                </c:pt>
                <c:pt idx="17">
                  <c:v>42620.4617824074</c:v>
                </c:pt>
                <c:pt idx="18">
                  <c:v>42620.4617939815</c:v>
                </c:pt>
                <c:pt idx="19">
                  <c:v>42620.4628472222</c:v>
                </c:pt>
                <c:pt idx="20">
                  <c:v>42620.4628587963</c:v>
                </c:pt>
                <c:pt idx="21">
                  <c:v>42620.4628703704</c:v>
                </c:pt>
                <c:pt idx="22">
                  <c:v>42620.4628819444</c:v>
                </c:pt>
                <c:pt idx="23">
                  <c:v>42620.4628935185</c:v>
                </c:pt>
                <c:pt idx="24">
                  <c:v>42620.4629050926</c:v>
                </c:pt>
                <c:pt idx="25">
                  <c:v>42620.4629166667</c:v>
                </c:pt>
                <c:pt idx="26">
                  <c:v>42620.4629282407</c:v>
                </c:pt>
                <c:pt idx="27">
                  <c:v>42620.4629398148</c:v>
                </c:pt>
                <c:pt idx="28">
                  <c:v>42620.4629513889</c:v>
                </c:pt>
                <c:pt idx="29">
                  <c:v>42620.462962963</c:v>
                </c:pt>
                <c:pt idx="30">
                  <c:v>42620.462974537</c:v>
                </c:pt>
                <c:pt idx="31">
                  <c:v>42620.4629861111</c:v>
                </c:pt>
                <c:pt idx="32">
                  <c:v>42620.4629976852</c:v>
                </c:pt>
                <c:pt idx="33">
                  <c:v>42620.4630092593</c:v>
                </c:pt>
                <c:pt idx="34">
                  <c:v>42620.4630208333</c:v>
                </c:pt>
                <c:pt idx="35">
                  <c:v>42620.4630324074</c:v>
                </c:pt>
                <c:pt idx="36">
                  <c:v>42620.4630439815</c:v>
                </c:pt>
                <c:pt idx="37">
                  <c:v>42620.4630555556</c:v>
                </c:pt>
                <c:pt idx="38">
                  <c:v>42620.4640509259</c:v>
                </c:pt>
                <c:pt idx="39">
                  <c:v>42620.4640625</c:v>
                </c:pt>
                <c:pt idx="40">
                  <c:v>42620.4640740741</c:v>
                </c:pt>
                <c:pt idx="41">
                  <c:v>42620.4640856481</c:v>
                </c:pt>
                <c:pt idx="42">
                  <c:v>42620.4640972222</c:v>
                </c:pt>
                <c:pt idx="43">
                  <c:v>42620.4641087963</c:v>
                </c:pt>
                <c:pt idx="44">
                  <c:v>42620.4641203704</c:v>
                </c:pt>
                <c:pt idx="45">
                  <c:v>42620.4641319444</c:v>
                </c:pt>
                <c:pt idx="46">
                  <c:v>42620.4641435185</c:v>
                </c:pt>
                <c:pt idx="47">
                  <c:v>42620.4641550926</c:v>
                </c:pt>
                <c:pt idx="48">
                  <c:v>42620.4641666667</c:v>
                </c:pt>
                <c:pt idx="49">
                  <c:v>42620.4641782407</c:v>
                </c:pt>
                <c:pt idx="50">
                  <c:v>42620.4641898148</c:v>
                </c:pt>
                <c:pt idx="51">
                  <c:v>42620.4642013889</c:v>
                </c:pt>
                <c:pt idx="52">
                  <c:v>42620.464212963</c:v>
                </c:pt>
                <c:pt idx="53">
                  <c:v>42620.464224537</c:v>
                </c:pt>
                <c:pt idx="54">
                  <c:v>42620.4642361111</c:v>
                </c:pt>
                <c:pt idx="55">
                  <c:v>42620.4642476852</c:v>
                </c:pt>
                <c:pt idx="56">
                  <c:v>42620.4642592593</c:v>
                </c:pt>
                <c:pt idx="57">
                  <c:v>42620.4653356482</c:v>
                </c:pt>
                <c:pt idx="58">
                  <c:v>42620.4653472222</c:v>
                </c:pt>
                <c:pt idx="59">
                  <c:v>42620.4653587963</c:v>
                </c:pt>
                <c:pt idx="60">
                  <c:v>42620.4653703704</c:v>
                </c:pt>
                <c:pt idx="61">
                  <c:v>42620.4653819444</c:v>
                </c:pt>
                <c:pt idx="62">
                  <c:v>42620.4653935185</c:v>
                </c:pt>
                <c:pt idx="63">
                  <c:v>42620.4654050926</c:v>
                </c:pt>
                <c:pt idx="64">
                  <c:v>42620.4654166667</c:v>
                </c:pt>
                <c:pt idx="65">
                  <c:v>42620.4654282407</c:v>
                </c:pt>
                <c:pt idx="66">
                  <c:v>42620.4654398148</c:v>
                </c:pt>
                <c:pt idx="67">
                  <c:v>42620.4654513889</c:v>
                </c:pt>
                <c:pt idx="68">
                  <c:v>42620.465462963</c:v>
                </c:pt>
                <c:pt idx="69">
                  <c:v>42620.465474537</c:v>
                </c:pt>
                <c:pt idx="70">
                  <c:v>42620.4654861111</c:v>
                </c:pt>
                <c:pt idx="71">
                  <c:v>42620.4654976852</c:v>
                </c:pt>
                <c:pt idx="72">
                  <c:v>42620.4655092593</c:v>
                </c:pt>
                <c:pt idx="73">
                  <c:v>42620.4655208333</c:v>
                </c:pt>
                <c:pt idx="74">
                  <c:v>42620.4655324074</c:v>
                </c:pt>
                <c:pt idx="75">
                  <c:v>42620.4655439815</c:v>
                </c:pt>
                <c:pt idx="76">
                  <c:v>42620.4664814815</c:v>
                </c:pt>
                <c:pt idx="77">
                  <c:v>42620.4664930556</c:v>
                </c:pt>
                <c:pt idx="78">
                  <c:v>42620.4665046296</c:v>
                </c:pt>
                <c:pt idx="79">
                  <c:v>42620.4665162037</c:v>
                </c:pt>
                <c:pt idx="80">
                  <c:v>42620.4665277778</c:v>
                </c:pt>
                <c:pt idx="81">
                  <c:v>42620.4665393519</c:v>
                </c:pt>
                <c:pt idx="82">
                  <c:v>42620.4665509259</c:v>
                </c:pt>
                <c:pt idx="83">
                  <c:v>42620.4665625</c:v>
                </c:pt>
                <c:pt idx="84">
                  <c:v>42620.4665740741</c:v>
                </c:pt>
                <c:pt idx="85">
                  <c:v>42620.4665856482</c:v>
                </c:pt>
                <c:pt idx="86">
                  <c:v>42620.4665972222</c:v>
                </c:pt>
                <c:pt idx="87">
                  <c:v>42620.4666087963</c:v>
                </c:pt>
                <c:pt idx="88">
                  <c:v>42620.4666203704</c:v>
                </c:pt>
                <c:pt idx="89">
                  <c:v>42620.4666319444</c:v>
                </c:pt>
                <c:pt idx="90">
                  <c:v>42620.4666435185</c:v>
                </c:pt>
                <c:pt idx="91">
                  <c:v>42620.4666550926</c:v>
                </c:pt>
                <c:pt idx="92">
                  <c:v>42620.4666666667</c:v>
                </c:pt>
                <c:pt idx="93">
                  <c:v>42620.4666782407</c:v>
                </c:pt>
                <c:pt idx="94">
                  <c:v>42620.4666898148</c:v>
                </c:pt>
                <c:pt idx="95">
                  <c:v>42620.4678472222</c:v>
                </c:pt>
                <c:pt idx="96">
                  <c:v>42620.4678587963</c:v>
                </c:pt>
                <c:pt idx="97">
                  <c:v>42620.4678703704</c:v>
                </c:pt>
                <c:pt idx="98">
                  <c:v>42620.4678819444</c:v>
                </c:pt>
                <c:pt idx="99">
                  <c:v>42620.4678935185</c:v>
                </c:pt>
                <c:pt idx="100">
                  <c:v>42620.4679050926</c:v>
                </c:pt>
                <c:pt idx="101">
                  <c:v>42620.4679166667</c:v>
                </c:pt>
                <c:pt idx="102">
                  <c:v>42620.4679282407</c:v>
                </c:pt>
                <c:pt idx="103">
                  <c:v>42620.4679398148</c:v>
                </c:pt>
                <c:pt idx="104">
                  <c:v>42620.4679513889</c:v>
                </c:pt>
                <c:pt idx="105">
                  <c:v>42620.467962963</c:v>
                </c:pt>
                <c:pt idx="106">
                  <c:v>42620.467974537</c:v>
                </c:pt>
                <c:pt idx="107">
                  <c:v>42620.4679861111</c:v>
                </c:pt>
                <c:pt idx="108">
                  <c:v>42620.4679976852</c:v>
                </c:pt>
                <c:pt idx="109">
                  <c:v>42620.4680092593</c:v>
                </c:pt>
                <c:pt idx="110">
                  <c:v>42620.4680208333</c:v>
                </c:pt>
                <c:pt idx="111">
                  <c:v>42620.4680324074</c:v>
                </c:pt>
                <c:pt idx="112">
                  <c:v>42620.4680439815</c:v>
                </c:pt>
                <c:pt idx="113">
                  <c:v>42620.4680555556</c:v>
                </c:pt>
                <c:pt idx="114">
                  <c:v>42620.4692939815</c:v>
                </c:pt>
                <c:pt idx="115">
                  <c:v>42620.4693055556</c:v>
                </c:pt>
                <c:pt idx="116">
                  <c:v>42620.4693171296</c:v>
                </c:pt>
                <c:pt idx="117">
                  <c:v>42620.4693287037</c:v>
                </c:pt>
                <c:pt idx="118">
                  <c:v>42620.4693402778</c:v>
                </c:pt>
                <c:pt idx="119">
                  <c:v>42620.4693518519</c:v>
                </c:pt>
                <c:pt idx="120">
                  <c:v>42620.4693634259</c:v>
                </c:pt>
                <c:pt idx="121">
                  <c:v>42620.469375</c:v>
                </c:pt>
                <c:pt idx="122">
                  <c:v>42620.4693865741</c:v>
                </c:pt>
                <c:pt idx="123">
                  <c:v>42620.4693981481</c:v>
                </c:pt>
                <c:pt idx="124">
                  <c:v>42620.4694097222</c:v>
                </c:pt>
                <c:pt idx="125">
                  <c:v>42620.4694212963</c:v>
                </c:pt>
                <c:pt idx="126">
                  <c:v>42620.4694328704</c:v>
                </c:pt>
                <c:pt idx="127">
                  <c:v>42620.4694444444</c:v>
                </c:pt>
                <c:pt idx="128">
                  <c:v>42620.4694560185</c:v>
                </c:pt>
                <c:pt idx="129">
                  <c:v>42620.4694675926</c:v>
                </c:pt>
                <c:pt idx="130">
                  <c:v>42620.4694791667</c:v>
                </c:pt>
                <c:pt idx="131">
                  <c:v>42620.4694907407</c:v>
                </c:pt>
                <c:pt idx="132">
                  <c:v>42620.4695023148</c:v>
                </c:pt>
                <c:pt idx="133">
                  <c:v>42620.470625</c:v>
                </c:pt>
                <c:pt idx="134">
                  <c:v>42620.4706365741</c:v>
                </c:pt>
                <c:pt idx="135">
                  <c:v>42620.4706481481</c:v>
                </c:pt>
                <c:pt idx="136">
                  <c:v>42620.4706597222</c:v>
                </c:pt>
                <c:pt idx="137">
                  <c:v>42620.4706712963</c:v>
                </c:pt>
                <c:pt idx="138">
                  <c:v>42620.4706828704</c:v>
                </c:pt>
                <c:pt idx="139">
                  <c:v>42620.4706944444</c:v>
                </c:pt>
                <c:pt idx="140">
                  <c:v>42620.4707060185</c:v>
                </c:pt>
                <c:pt idx="141">
                  <c:v>42620.4707175926</c:v>
                </c:pt>
                <c:pt idx="142">
                  <c:v>42620.4707291667</c:v>
                </c:pt>
                <c:pt idx="143">
                  <c:v>42620.4707407407</c:v>
                </c:pt>
                <c:pt idx="144">
                  <c:v>42620.4707523148</c:v>
                </c:pt>
                <c:pt idx="145">
                  <c:v>42620.4707638889</c:v>
                </c:pt>
                <c:pt idx="146">
                  <c:v>42620.470775463</c:v>
                </c:pt>
                <c:pt idx="147">
                  <c:v>42620.470787037</c:v>
                </c:pt>
                <c:pt idx="148">
                  <c:v>42620.4707986111</c:v>
                </c:pt>
                <c:pt idx="149">
                  <c:v>42620.4708101852</c:v>
                </c:pt>
                <c:pt idx="150">
                  <c:v>42620.4708217593</c:v>
                </c:pt>
                <c:pt idx="151">
                  <c:v>42620.4708333333</c:v>
                </c:pt>
                <c:pt idx="152">
                  <c:v>42620.4718055556</c:v>
                </c:pt>
                <c:pt idx="153">
                  <c:v>42620.4718171296</c:v>
                </c:pt>
                <c:pt idx="154">
                  <c:v>42620.4718287037</c:v>
                </c:pt>
                <c:pt idx="155">
                  <c:v>42620.4718402778</c:v>
                </c:pt>
                <c:pt idx="156">
                  <c:v>42620.4718518518</c:v>
                </c:pt>
                <c:pt idx="157">
                  <c:v>42620.4718634259</c:v>
                </c:pt>
                <c:pt idx="158">
                  <c:v>42620.471875</c:v>
                </c:pt>
                <c:pt idx="159">
                  <c:v>42620.4718865741</c:v>
                </c:pt>
                <c:pt idx="160">
                  <c:v>42620.4718981481</c:v>
                </c:pt>
                <c:pt idx="161">
                  <c:v>42620.4719097222</c:v>
                </c:pt>
                <c:pt idx="162">
                  <c:v>42620.4719212963</c:v>
                </c:pt>
                <c:pt idx="163">
                  <c:v>42620.4719328704</c:v>
                </c:pt>
                <c:pt idx="164">
                  <c:v>42620.4719444444</c:v>
                </c:pt>
                <c:pt idx="165">
                  <c:v>42620.4719560185</c:v>
                </c:pt>
                <c:pt idx="166">
                  <c:v>42620.4719675926</c:v>
                </c:pt>
                <c:pt idx="167">
                  <c:v>42620.4719791667</c:v>
                </c:pt>
                <c:pt idx="168">
                  <c:v>42620.4719907407</c:v>
                </c:pt>
                <c:pt idx="169">
                  <c:v>42620.4720023148</c:v>
                </c:pt>
                <c:pt idx="170">
                  <c:v>42620.4720138889</c:v>
                </c:pt>
                <c:pt idx="171">
                  <c:v>42620.4730555556</c:v>
                </c:pt>
                <c:pt idx="172">
                  <c:v>42620.4730671296</c:v>
                </c:pt>
                <c:pt idx="173">
                  <c:v>42620.4730787037</c:v>
                </c:pt>
                <c:pt idx="174">
                  <c:v>42620.4730902778</c:v>
                </c:pt>
                <c:pt idx="175">
                  <c:v>42620.4731018519</c:v>
                </c:pt>
                <c:pt idx="176">
                  <c:v>42620.4731134259</c:v>
                </c:pt>
                <c:pt idx="177">
                  <c:v>42620.473125</c:v>
                </c:pt>
                <c:pt idx="178">
                  <c:v>42620.4731365741</c:v>
                </c:pt>
                <c:pt idx="179">
                  <c:v>42620.4731481482</c:v>
                </c:pt>
                <c:pt idx="180">
                  <c:v>42620.4731597222</c:v>
                </c:pt>
                <c:pt idx="181">
                  <c:v>42620.4731712963</c:v>
                </c:pt>
                <c:pt idx="182">
                  <c:v>42620.4731828704</c:v>
                </c:pt>
                <c:pt idx="183">
                  <c:v>42620.4731944444</c:v>
                </c:pt>
                <c:pt idx="184">
                  <c:v>42620.4732060185</c:v>
                </c:pt>
                <c:pt idx="185">
                  <c:v>42620.4732175926</c:v>
                </c:pt>
                <c:pt idx="186">
                  <c:v>42620.4732291667</c:v>
                </c:pt>
                <c:pt idx="187">
                  <c:v>42620.4732407407</c:v>
                </c:pt>
                <c:pt idx="188">
                  <c:v>42620.4732523148</c:v>
                </c:pt>
                <c:pt idx="189">
                  <c:v>42620.4732638889</c:v>
                </c:pt>
                <c:pt idx="190">
                  <c:v>42620.4742939815</c:v>
                </c:pt>
                <c:pt idx="191">
                  <c:v>42620.4743055556</c:v>
                </c:pt>
                <c:pt idx="192">
                  <c:v>42620.4743171296</c:v>
                </c:pt>
                <c:pt idx="193">
                  <c:v>42620.4743287037</c:v>
                </c:pt>
                <c:pt idx="194">
                  <c:v>42620.4743402778</c:v>
                </c:pt>
                <c:pt idx="195">
                  <c:v>42620.4743518519</c:v>
                </c:pt>
                <c:pt idx="196">
                  <c:v>42620.4743634259</c:v>
                </c:pt>
                <c:pt idx="197">
                  <c:v>42620.474375</c:v>
                </c:pt>
                <c:pt idx="198">
                  <c:v>42620.4743865741</c:v>
                </c:pt>
                <c:pt idx="199">
                  <c:v>42620.4743981482</c:v>
                </c:pt>
                <c:pt idx="200">
                  <c:v>42620.4744097222</c:v>
                </c:pt>
                <c:pt idx="201">
                  <c:v>42620.4744212963</c:v>
                </c:pt>
                <c:pt idx="202">
                  <c:v>42620.4744328704</c:v>
                </c:pt>
                <c:pt idx="203">
                  <c:v>42620.4744444444</c:v>
                </c:pt>
                <c:pt idx="204">
                  <c:v>42620.4744560185</c:v>
                </c:pt>
                <c:pt idx="205">
                  <c:v>42620.4744675926</c:v>
                </c:pt>
                <c:pt idx="206">
                  <c:v>42620.4744791667</c:v>
                </c:pt>
                <c:pt idx="207">
                  <c:v>42620.4744907407</c:v>
                </c:pt>
                <c:pt idx="208">
                  <c:v>42620.4745023148</c:v>
                </c:pt>
                <c:pt idx="209">
                  <c:v>42620.4755787037</c:v>
                </c:pt>
                <c:pt idx="210">
                  <c:v>42620.4755902778</c:v>
                </c:pt>
                <c:pt idx="211">
                  <c:v>42620.4756018519</c:v>
                </c:pt>
                <c:pt idx="212">
                  <c:v>42620.4756134259</c:v>
                </c:pt>
                <c:pt idx="213">
                  <c:v>42620.475625</c:v>
                </c:pt>
                <c:pt idx="214">
                  <c:v>42620.4756365741</c:v>
                </c:pt>
                <c:pt idx="215">
                  <c:v>42620.4756481481</c:v>
                </c:pt>
                <c:pt idx="216">
                  <c:v>42620.4756597222</c:v>
                </c:pt>
                <c:pt idx="217">
                  <c:v>42620.4756712963</c:v>
                </c:pt>
                <c:pt idx="218">
                  <c:v>42620.4756828704</c:v>
                </c:pt>
                <c:pt idx="219">
                  <c:v>42620.4756944444</c:v>
                </c:pt>
                <c:pt idx="220">
                  <c:v>42620.4757060185</c:v>
                </c:pt>
                <c:pt idx="221">
                  <c:v>42620.4757175926</c:v>
                </c:pt>
                <c:pt idx="222">
                  <c:v>42620.4757291667</c:v>
                </c:pt>
                <c:pt idx="223">
                  <c:v>42620.4757407407</c:v>
                </c:pt>
                <c:pt idx="224">
                  <c:v>42620.4757523148</c:v>
                </c:pt>
                <c:pt idx="225">
                  <c:v>42620.4757638889</c:v>
                </c:pt>
                <c:pt idx="226">
                  <c:v>42620.475775463</c:v>
                </c:pt>
                <c:pt idx="227">
                  <c:v>42620.475787037</c:v>
                </c:pt>
                <c:pt idx="228">
                  <c:v>42620.4768287037</c:v>
                </c:pt>
                <c:pt idx="229">
                  <c:v>42620.4768402778</c:v>
                </c:pt>
                <c:pt idx="230">
                  <c:v>42620.4768518519</c:v>
                </c:pt>
                <c:pt idx="231">
                  <c:v>42620.4768634259</c:v>
                </c:pt>
                <c:pt idx="232">
                  <c:v>42620.476875</c:v>
                </c:pt>
                <c:pt idx="233">
                  <c:v>42620.4768865741</c:v>
                </c:pt>
                <c:pt idx="234">
                  <c:v>42620.4768981481</c:v>
                </c:pt>
                <c:pt idx="235">
                  <c:v>42620.4769097222</c:v>
                </c:pt>
                <c:pt idx="236">
                  <c:v>42620.4769212963</c:v>
                </c:pt>
                <c:pt idx="237">
                  <c:v>42620.4769328704</c:v>
                </c:pt>
                <c:pt idx="238">
                  <c:v>42620.4769444444</c:v>
                </c:pt>
                <c:pt idx="239">
                  <c:v>42620.4769560185</c:v>
                </c:pt>
                <c:pt idx="240">
                  <c:v>42620.4769675926</c:v>
                </c:pt>
                <c:pt idx="241">
                  <c:v>42620.4769791667</c:v>
                </c:pt>
                <c:pt idx="242">
                  <c:v>42620.4769907407</c:v>
                </c:pt>
                <c:pt idx="243">
                  <c:v>42620.4770023148</c:v>
                </c:pt>
                <c:pt idx="244">
                  <c:v>42620.4770138889</c:v>
                </c:pt>
                <c:pt idx="245">
                  <c:v>42620.477025463</c:v>
                </c:pt>
                <c:pt idx="246">
                  <c:v>42620.477037037</c:v>
                </c:pt>
                <c:pt idx="247">
                  <c:v>42620.4780092593</c:v>
                </c:pt>
                <c:pt idx="248">
                  <c:v>42620.4780208333</c:v>
                </c:pt>
                <c:pt idx="249">
                  <c:v>42620.4780324074</c:v>
                </c:pt>
                <c:pt idx="250">
                  <c:v>42620.4780439815</c:v>
                </c:pt>
                <c:pt idx="251">
                  <c:v>42620.4780555556</c:v>
                </c:pt>
                <c:pt idx="252">
                  <c:v>42620.4780671296</c:v>
                </c:pt>
                <c:pt idx="253">
                  <c:v>42620.4780787037</c:v>
                </c:pt>
                <c:pt idx="254">
                  <c:v>42620.4780902778</c:v>
                </c:pt>
                <c:pt idx="255">
                  <c:v>42620.4781018519</c:v>
                </c:pt>
                <c:pt idx="256">
                  <c:v>42620.4781134259</c:v>
                </c:pt>
                <c:pt idx="257">
                  <c:v>42620.478125</c:v>
                </c:pt>
                <c:pt idx="258">
                  <c:v>42620.4781365741</c:v>
                </c:pt>
                <c:pt idx="259">
                  <c:v>42620.4781481481</c:v>
                </c:pt>
                <c:pt idx="260">
                  <c:v>42620.4781597222</c:v>
                </c:pt>
                <c:pt idx="261">
                  <c:v>42620.4781712963</c:v>
                </c:pt>
                <c:pt idx="262">
                  <c:v>42620.4781828704</c:v>
                </c:pt>
                <c:pt idx="263">
                  <c:v>42620.4781944444</c:v>
                </c:pt>
                <c:pt idx="264">
                  <c:v>42620.4782060185</c:v>
                </c:pt>
                <c:pt idx="265">
                  <c:v>42620.4782175926</c:v>
                </c:pt>
                <c:pt idx="266">
                  <c:v>42620.479224537</c:v>
                </c:pt>
                <c:pt idx="267">
                  <c:v>42620.4792361111</c:v>
                </c:pt>
                <c:pt idx="268">
                  <c:v>42620.4792476852</c:v>
                </c:pt>
                <c:pt idx="269">
                  <c:v>42620.4792592593</c:v>
                </c:pt>
                <c:pt idx="270">
                  <c:v>42620.4792708333</c:v>
                </c:pt>
                <c:pt idx="271">
                  <c:v>42620.4792824074</c:v>
                </c:pt>
                <c:pt idx="272">
                  <c:v>42620.4792939815</c:v>
                </c:pt>
                <c:pt idx="273">
                  <c:v>42620.4793055556</c:v>
                </c:pt>
                <c:pt idx="274">
                  <c:v>42620.4793171296</c:v>
                </c:pt>
                <c:pt idx="275">
                  <c:v>42620.4793287037</c:v>
                </c:pt>
                <c:pt idx="276">
                  <c:v>42620.4793402778</c:v>
                </c:pt>
                <c:pt idx="277">
                  <c:v>42620.4793518518</c:v>
                </c:pt>
                <c:pt idx="278">
                  <c:v>42620.4793634259</c:v>
                </c:pt>
                <c:pt idx="279">
                  <c:v>42620.479375</c:v>
                </c:pt>
                <c:pt idx="280">
                  <c:v>42620.4793865741</c:v>
                </c:pt>
                <c:pt idx="281">
                  <c:v>42620.4793981481</c:v>
                </c:pt>
                <c:pt idx="282">
                  <c:v>42620.4794097222</c:v>
                </c:pt>
                <c:pt idx="283">
                  <c:v>42620.4794212963</c:v>
                </c:pt>
                <c:pt idx="284">
                  <c:v>42620.4794328704</c:v>
                </c:pt>
                <c:pt idx="285">
                  <c:v>42620.4805324074</c:v>
                </c:pt>
                <c:pt idx="286">
                  <c:v>42620.4805439815</c:v>
                </c:pt>
                <c:pt idx="287">
                  <c:v>42620.4805555556</c:v>
                </c:pt>
                <c:pt idx="288">
                  <c:v>42620.4805671296</c:v>
                </c:pt>
                <c:pt idx="289">
                  <c:v>42620.4805787037</c:v>
                </c:pt>
                <c:pt idx="290">
                  <c:v>42620.4805902778</c:v>
                </c:pt>
                <c:pt idx="291">
                  <c:v>42620.4806018519</c:v>
                </c:pt>
                <c:pt idx="292">
                  <c:v>42620.4806134259</c:v>
                </c:pt>
                <c:pt idx="293">
                  <c:v>42620.480625</c:v>
                </c:pt>
                <c:pt idx="294">
                  <c:v>42620.4806365741</c:v>
                </c:pt>
                <c:pt idx="295">
                  <c:v>42620.4806481482</c:v>
                </c:pt>
                <c:pt idx="296">
                  <c:v>42620.4806597222</c:v>
                </c:pt>
                <c:pt idx="297">
                  <c:v>42620.4806712963</c:v>
                </c:pt>
                <c:pt idx="298">
                  <c:v>42620.4806828704</c:v>
                </c:pt>
                <c:pt idx="299">
                  <c:v>42620.4806944444</c:v>
                </c:pt>
                <c:pt idx="300">
                  <c:v>42620.4807060185</c:v>
                </c:pt>
                <c:pt idx="301">
                  <c:v>42620.4807175926</c:v>
                </c:pt>
                <c:pt idx="302">
                  <c:v>42620.4807291667</c:v>
                </c:pt>
                <c:pt idx="303">
                  <c:v>42620.4807407407</c:v>
                </c:pt>
                <c:pt idx="304">
                  <c:v>42620.4818518519</c:v>
                </c:pt>
                <c:pt idx="305">
                  <c:v>42620.4818634259</c:v>
                </c:pt>
                <c:pt idx="306">
                  <c:v>42620.481875</c:v>
                </c:pt>
                <c:pt idx="307">
                  <c:v>42620.4818865741</c:v>
                </c:pt>
                <c:pt idx="308">
                  <c:v>42620.4818981482</c:v>
                </c:pt>
                <c:pt idx="309">
                  <c:v>42620.4819097222</c:v>
                </c:pt>
                <c:pt idx="310">
                  <c:v>42620.4819212963</c:v>
                </c:pt>
                <c:pt idx="311">
                  <c:v>42620.4819328704</c:v>
                </c:pt>
                <c:pt idx="312">
                  <c:v>42620.4819444444</c:v>
                </c:pt>
                <c:pt idx="313">
                  <c:v>42620.4819560185</c:v>
                </c:pt>
                <c:pt idx="314">
                  <c:v>42620.4819675926</c:v>
                </c:pt>
                <c:pt idx="315">
                  <c:v>42620.4819791667</c:v>
                </c:pt>
                <c:pt idx="316">
                  <c:v>42620.4819907407</c:v>
                </c:pt>
                <c:pt idx="317">
                  <c:v>42620.4820023148</c:v>
                </c:pt>
                <c:pt idx="318">
                  <c:v>42620.4820138889</c:v>
                </c:pt>
                <c:pt idx="319">
                  <c:v>42620.482025463</c:v>
                </c:pt>
                <c:pt idx="320">
                  <c:v>42620.482037037</c:v>
                </c:pt>
                <c:pt idx="321">
                  <c:v>42620.4820486111</c:v>
                </c:pt>
                <c:pt idx="322">
                  <c:v>42620.4820601852</c:v>
                </c:pt>
                <c:pt idx="323">
                  <c:v>42620.4830902778</c:v>
                </c:pt>
                <c:pt idx="324">
                  <c:v>42620.4831018519</c:v>
                </c:pt>
                <c:pt idx="325">
                  <c:v>42620.4831134259</c:v>
                </c:pt>
                <c:pt idx="326">
                  <c:v>42620.483125</c:v>
                </c:pt>
                <c:pt idx="327">
                  <c:v>42620.4831365741</c:v>
                </c:pt>
                <c:pt idx="328">
                  <c:v>42620.4831481481</c:v>
                </c:pt>
                <c:pt idx="329">
                  <c:v>42620.4831597222</c:v>
                </c:pt>
                <c:pt idx="330">
                  <c:v>42620.4831712963</c:v>
                </c:pt>
                <c:pt idx="331">
                  <c:v>42620.4831828704</c:v>
                </c:pt>
                <c:pt idx="332">
                  <c:v>42620.4831944444</c:v>
                </c:pt>
                <c:pt idx="333">
                  <c:v>42620.4832060185</c:v>
                </c:pt>
                <c:pt idx="334">
                  <c:v>42620.4832175926</c:v>
                </c:pt>
                <c:pt idx="335">
                  <c:v>42620.4832291667</c:v>
                </c:pt>
                <c:pt idx="336">
                  <c:v>42620.4832407407</c:v>
                </c:pt>
                <c:pt idx="337">
                  <c:v>42620.4832523148</c:v>
                </c:pt>
                <c:pt idx="338">
                  <c:v>42620.4832638889</c:v>
                </c:pt>
                <c:pt idx="339">
                  <c:v>42620.483275463</c:v>
                </c:pt>
                <c:pt idx="340">
                  <c:v>42620.483287037</c:v>
                </c:pt>
                <c:pt idx="341">
                  <c:v>42620.4832986111</c:v>
                </c:pt>
                <c:pt idx="342">
                  <c:v>42620.4842939815</c:v>
                </c:pt>
                <c:pt idx="343">
                  <c:v>42620.4843055556</c:v>
                </c:pt>
                <c:pt idx="344">
                  <c:v>42620.4843171296</c:v>
                </c:pt>
                <c:pt idx="345">
                  <c:v>42620.4843287037</c:v>
                </c:pt>
                <c:pt idx="346">
                  <c:v>42620.4843402778</c:v>
                </c:pt>
                <c:pt idx="347">
                  <c:v>42620.4843518519</c:v>
                </c:pt>
                <c:pt idx="348">
                  <c:v>42620.4843634259</c:v>
                </c:pt>
                <c:pt idx="349">
                  <c:v>42620.484375</c:v>
                </c:pt>
                <c:pt idx="350">
                  <c:v>42620.4843865741</c:v>
                </c:pt>
                <c:pt idx="351">
                  <c:v>42620.4843981481</c:v>
                </c:pt>
                <c:pt idx="352">
                  <c:v>42620.4844097222</c:v>
                </c:pt>
                <c:pt idx="353">
                  <c:v>42620.4844212963</c:v>
                </c:pt>
                <c:pt idx="354">
                  <c:v>42620.4844328704</c:v>
                </c:pt>
                <c:pt idx="355">
                  <c:v>42620.4844444444</c:v>
                </c:pt>
                <c:pt idx="356">
                  <c:v>42620.4844560185</c:v>
                </c:pt>
                <c:pt idx="357">
                  <c:v>42620.4844675926</c:v>
                </c:pt>
                <c:pt idx="358">
                  <c:v>42620.4844791667</c:v>
                </c:pt>
                <c:pt idx="359">
                  <c:v>42620.4844907407</c:v>
                </c:pt>
                <c:pt idx="360">
                  <c:v>42620.4845023148</c:v>
                </c:pt>
                <c:pt idx="361">
                  <c:v>42620.485462963</c:v>
                </c:pt>
                <c:pt idx="362">
                  <c:v>42620.485474537</c:v>
                </c:pt>
                <c:pt idx="363">
                  <c:v>42620.4854861111</c:v>
                </c:pt>
                <c:pt idx="364">
                  <c:v>42620.4854976852</c:v>
                </c:pt>
                <c:pt idx="365">
                  <c:v>42620.4855092593</c:v>
                </c:pt>
                <c:pt idx="366">
                  <c:v>42620.4855208333</c:v>
                </c:pt>
                <c:pt idx="367">
                  <c:v>42620.4855324074</c:v>
                </c:pt>
                <c:pt idx="368">
                  <c:v>42620.4855439815</c:v>
                </c:pt>
                <c:pt idx="369">
                  <c:v>42620.4855555556</c:v>
                </c:pt>
                <c:pt idx="370">
                  <c:v>42620.4855671296</c:v>
                </c:pt>
                <c:pt idx="371">
                  <c:v>42620.4855787037</c:v>
                </c:pt>
                <c:pt idx="372">
                  <c:v>42620.4855902778</c:v>
                </c:pt>
                <c:pt idx="373">
                  <c:v>42620.4856018519</c:v>
                </c:pt>
                <c:pt idx="374">
                  <c:v>42620.4856134259</c:v>
                </c:pt>
                <c:pt idx="375">
                  <c:v>42620.485625</c:v>
                </c:pt>
                <c:pt idx="376">
                  <c:v>42620.4856365741</c:v>
                </c:pt>
                <c:pt idx="377">
                  <c:v>42620.4856481481</c:v>
                </c:pt>
                <c:pt idx="378">
                  <c:v>42620.4856597222</c:v>
                </c:pt>
                <c:pt idx="379">
                  <c:v>42620.4856712963</c:v>
                </c:pt>
              </c:numCache>
            </c:numRef>
          </c:cat>
          <c:val>
            <c:numRef>
              <c:f>Vmstat!$M$33:$M$412</c:f>
              <c:numCache>
                <c:formatCode>General</c:formatCode>
                <c:ptCount val="3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1104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177</c:v>
                </c:pt>
                <c:pt idx="281">
                  <c:v>0</c:v>
                </c:pt>
                <c:pt idx="282">
                  <c:v>206</c:v>
                </c:pt>
                <c:pt idx="283">
                  <c:v>0</c:v>
                </c:pt>
                <c:pt idx="284">
                  <c:v>100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</c:numCache>
            </c:numRef>
          </c:val>
        </c:ser>
        <c:ser>
          <c:idx val="5"/>
          <c:order val="5"/>
          <c:tx>
            <c:v>de</c:v>
          </c:tx>
          <c:spPr>
            <a:ln w="28575"/>
          </c:spPr>
          <c:marker>
            <c:symbol val="none"/>
          </c:marker>
          <c:cat>
            <c:numRef>
              <c:f>Vmstat!$C$33:$C$412</c:f>
              <c:numCache>
                <c:formatCode>General</c:formatCode>
                <c:ptCount val="380"/>
                <c:pt idx="0">
                  <c:v>42620.4615856481</c:v>
                </c:pt>
                <c:pt idx="1">
                  <c:v>42620.4615972222</c:v>
                </c:pt>
                <c:pt idx="2">
                  <c:v>42620.4616087963</c:v>
                </c:pt>
                <c:pt idx="3">
                  <c:v>42620.4616203704</c:v>
                </c:pt>
                <c:pt idx="4">
                  <c:v>42620.4616319444</c:v>
                </c:pt>
                <c:pt idx="5">
                  <c:v>42620.4616435185</c:v>
                </c:pt>
                <c:pt idx="6">
                  <c:v>42620.4616550926</c:v>
                </c:pt>
                <c:pt idx="7">
                  <c:v>42620.4616666667</c:v>
                </c:pt>
                <c:pt idx="8">
                  <c:v>42620.4616782407</c:v>
                </c:pt>
                <c:pt idx="9">
                  <c:v>42620.4616898148</c:v>
                </c:pt>
                <c:pt idx="10">
                  <c:v>42620.4617013889</c:v>
                </c:pt>
                <c:pt idx="11">
                  <c:v>42620.461712963</c:v>
                </c:pt>
                <c:pt idx="12">
                  <c:v>42620.461724537</c:v>
                </c:pt>
                <c:pt idx="13">
                  <c:v>42620.4617361111</c:v>
                </c:pt>
                <c:pt idx="14">
                  <c:v>42620.4617476852</c:v>
                </c:pt>
                <c:pt idx="15">
                  <c:v>42620.4617592593</c:v>
                </c:pt>
                <c:pt idx="16">
                  <c:v>42620.4617708333</c:v>
                </c:pt>
                <c:pt idx="17">
                  <c:v>42620.4617824074</c:v>
                </c:pt>
                <c:pt idx="18">
                  <c:v>42620.4617939815</c:v>
                </c:pt>
                <c:pt idx="19">
                  <c:v>42620.4628472222</c:v>
                </c:pt>
                <c:pt idx="20">
                  <c:v>42620.4628587963</c:v>
                </c:pt>
                <c:pt idx="21">
                  <c:v>42620.4628703704</c:v>
                </c:pt>
                <c:pt idx="22">
                  <c:v>42620.4628819444</c:v>
                </c:pt>
                <c:pt idx="23">
                  <c:v>42620.4628935185</c:v>
                </c:pt>
                <c:pt idx="24">
                  <c:v>42620.4629050926</c:v>
                </c:pt>
                <c:pt idx="25">
                  <c:v>42620.4629166667</c:v>
                </c:pt>
                <c:pt idx="26">
                  <c:v>42620.4629282407</c:v>
                </c:pt>
                <c:pt idx="27">
                  <c:v>42620.4629398148</c:v>
                </c:pt>
                <c:pt idx="28">
                  <c:v>42620.4629513889</c:v>
                </c:pt>
                <c:pt idx="29">
                  <c:v>42620.462962963</c:v>
                </c:pt>
                <c:pt idx="30">
                  <c:v>42620.462974537</c:v>
                </c:pt>
                <c:pt idx="31">
                  <c:v>42620.4629861111</c:v>
                </c:pt>
                <c:pt idx="32">
                  <c:v>42620.4629976852</c:v>
                </c:pt>
                <c:pt idx="33">
                  <c:v>42620.4630092593</c:v>
                </c:pt>
                <c:pt idx="34">
                  <c:v>42620.4630208333</c:v>
                </c:pt>
                <c:pt idx="35">
                  <c:v>42620.4630324074</c:v>
                </c:pt>
                <c:pt idx="36">
                  <c:v>42620.4630439815</c:v>
                </c:pt>
                <c:pt idx="37">
                  <c:v>42620.4630555556</c:v>
                </c:pt>
                <c:pt idx="38">
                  <c:v>42620.4640509259</c:v>
                </c:pt>
                <c:pt idx="39">
                  <c:v>42620.4640625</c:v>
                </c:pt>
                <c:pt idx="40">
                  <c:v>42620.4640740741</c:v>
                </c:pt>
                <c:pt idx="41">
                  <c:v>42620.4640856481</c:v>
                </c:pt>
                <c:pt idx="42">
                  <c:v>42620.4640972222</c:v>
                </c:pt>
                <c:pt idx="43">
                  <c:v>42620.4641087963</c:v>
                </c:pt>
                <c:pt idx="44">
                  <c:v>42620.4641203704</c:v>
                </c:pt>
                <c:pt idx="45">
                  <c:v>42620.4641319444</c:v>
                </c:pt>
                <c:pt idx="46">
                  <c:v>42620.4641435185</c:v>
                </c:pt>
                <c:pt idx="47">
                  <c:v>42620.4641550926</c:v>
                </c:pt>
                <c:pt idx="48">
                  <c:v>42620.4641666667</c:v>
                </c:pt>
                <c:pt idx="49">
                  <c:v>42620.4641782407</c:v>
                </c:pt>
                <c:pt idx="50">
                  <c:v>42620.4641898148</c:v>
                </c:pt>
                <c:pt idx="51">
                  <c:v>42620.4642013889</c:v>
                </c:pt>
                <c:pt idx="52">
                  <c:v>42620.464212963</c:v>
                </c:pt>
                <c:pt idx="53">
                  <c:v>42620.464224537</c:v>
                </c:pt>
                <c:pt idx="54">
                  <c:v>42620.4642361111</c:v>
                </c:pt>
                <c:pt idx="55">
                  <c:v>42620.4642476852</c:v>
                </c:pt>
                <c:pt idx="56">
                  <c:v>42620.4642592593</c:v>
                </c:pt>
                <c:pt idx="57">
                  <c:v>42620.4653356482</c:v>
                </c:pt>
                <c:pt idx="58">
                  <c:v>42620.4653472222</c:v>
                </c:pt>
                <c:pt idx="59">
                  <c:v>42620.4653587963</c:v>
                </c:pt>
                <c:pt idx="60">
                  <c:v>42620.4653703704</c:v>
                </c:pt>
                <c:pt idx="61">
                  <c:v>42620.4653819444</c:v>
                </c:pt>
                <c:pt idx="62">
                  <c:v>42620.4653935185</c:v>
                </c:pt>
                <c:pt idx="63">
                  <c:v>42620.4654050926</c:v>
                </c:pt>
                <c:pt idx="64">
                  <c:v>42620.4654166667</c:v>
                </c:pt>
                <c:pt idx="65">
                  <c:v>42620.4654282407</c:v>
                </c:pt>
                <c:pt idx="66">
                  <c:v>42620.4654398148</c:v>
                </c:pt>
                <c:pt idx="67">
                  <c:v>42620.4654513889</c:v>
                </c:pt>
                <c:pt idx="68">
                  <c:v>42620.465462963</c:v>
                </c:pt>
                <c:pt idx="69">
                  <c:v>42620.465474537</c:v>
                </c:pt>
                <c:pt idx="70">
                  <c:v>42620.4654861111</c:v>
                </c:pt>
                <c:pt idx="71">
                  <c:v>42620.4654976852</c:v>
                </c:pt>
                <c:pt idx="72">
                  <c:v>42620.4655092593</c:v>
                </c:pt>
                <c:pt idx="73">
                  <c:v>42620.4655208333</c:v>
                </c:pt>
                <c:pt idx="74">
                  <c:v>42620.4655324074</c:v>
                </c:pt>
                <c:pt idx="75">
                  <c:v>42620.4655439815</c:v>
                </c:pt>
                <c:pt idx="76">
                  <c:v>42620.4664814815</c:v>
                </c:pt>
                <c:pt idx="77">
                  <c:v>42620.4664930556</c:v>
                </c:pt>
                <c:pt idx="78">
                  <c:v>42620.4665046296</c:v>
                </c:pt>
                <c:pt idx="79">
                  <c:v>42620.4665162037</c:v>
                </c:pt>
                <c:pt idx="80">
                  <c:v>42620.4665277778</c:v>
                </c:pt>
                <c:pt idx="81">
                  <c:v>42620.4665393519</c:v>
                </c:pt>
                <c:pt idx="82">
                  <c:v>42620.4665509259</c:v>
                </c:pt>
                <c:pt idx="83">
                  <c:v>42620.4665625</c:v>
                </c:pt>
                <c:pt idx="84">
                  <c:v>42620.4665740741</c:v>
                </c:pt>
                <c:pt idx="85">
                  <c:v>42620.4665856482</c:v>
                </c:pt>
                <c:pt idx="86">
                  <c:v>42620.4665972222</c:v>
                </c:pt>
                <c:pt idx="87">
                  <c:v>42620.4666087963</c:v>
                </c:pt>
                <c:pt idx="88">
                  <c:v>42620.4666203704</c:v>
                </c:pt>
                <c:pt idx="89">
                  <c:v>42620.4666319444</c:v>
                </c:pt>
                <c:pt idx="90">
                  <c:v>42620.4666435185</c:v>
                </c:pt>
                <c:pt idx="91">
                  <c:v>42620.4666550926</c:v>
                </c:pt>
                <c:pt idx="92">
                  <c:v>42620.4666666667</c:v>
                </c:pt>
                <c:pt idx="93">
                  <c:v>42620.4666782407</c:v>
                </c:pt>
                <c:pt idx="94">
                  <c:v>42620.4666898148</c:v>
                </c:pt>
                <c:pt idx="95">
                  <c:v>42620.4678472222</c:v>
                </c:pt>
                <c:pt idx="96">
                  <c:v>42620.4678587963</c:v>
                </c:pt>
                <c:pt idx="97">
                  <c:v>42620.4678703704</c:v>
                </c:pt>
                <c:pt idx="98">
                  <c:v>42620.4678819444</c:v>
                </c:pt>
                <c:pt idx="99">
                  <c:v>42620.4678935185</c:v>
                </c:pt>
                <c:pt idx="100">
                  <c:v>42620.4679050926</c:v>
                </c:pt>
                <c:pt idx="101">
                  <c:v>42620.4679166667</c:v>
                </c:pt>
                <c:pt idx="102">
                  <c:v>42620.4679282407</c:v>
                </c:pt>
                <c:pt idx="103">
                  <c:v>42620.4679398148</c:v>
                </c:pt>
                <c:pt idx="104">
                  <c:v>42620.4679513889</c:v>
                </c:pt>
                <c:pt idx="105">
                  <c:v>42620.467962963</c:v>
                </c:pt>
                <c:pt idx="106">
                  <c:v>42620.467974537</c:v>
                </c:pt>
                <c:pt idx="107">
                  <c:v>42620.4679861111</c:v>
                </c:pt>
                <c:pt idx="108">
                  <c:v>42620.4679976852</c:v>
                </c:pt>
                <c:pt idx="109">
                  <c:v>42620.4680092593</c:v>
                </c:pt>
                <c:pt idx="110">
                  <c:v>42620.4680208333</c:v>
                </c:pt>
                <c:pt idx="111">
                  <c:v>42620.4680324074</c:v>
                </c:pt>
                <c:pt idx="112">
                  <c:v>42620.4680439815</c:v>
                </c:pt>
                <c:pt idx="113">
                  <c:v>42620.4680555556</c:v>
                </c:pt>
                <c:pt idx="114">
                  <c:v>42620.4692939815</c:v>
                </c:pt>
                <c:pt idx="115">
                  <c:v>42620.4693055556</c:v>
                </c:pt>
                <c:pt idx="116">
                  <c:v>42620.4693171296</c:v>
                </c:pt>
                <c:pt idx="117">
                  <c:v>42620.4693287037</c:v>
                </c:pt>
                <c:pt idx="118">
                  <c:v>42620.4693402778</c:v>
                </c:pt>
                <c:pt idx="119">
                  <c:v>42620.4693518519</c:v>
                </c:pt>
                <c:pt idx="120">
                  <c:v>42620.4693634259</c:v>
                </c:pt>
                <c:pt idx="121">
                  <c:v>42620.469375</c:v>
                </c:pt>
                <c:pt idx="122">
                  <c:v>42620.4693865741</c:v>
                </c:pt>
                <c:pt idx="123">
                  <c:v>42620.4693981481</c:v>
                </c:pt>
                <c:pt idx="124">
                  <c:v>42620.4694097222</c:v>
                </c:pt>
                <c:pt idx="125">
                  <c:v>42620.4694212963</c:v>
                </c:pt>
                <c:pt idx="126">
                  <c:v>42620.4694328704</c:v>
                </c:pt>
                <c:pt idx="127">
                  <c:v>42620.4694444444</c:v>
                </c:pt>
                <c:pt idx="128">
                  <c:v>42620.4694560185</c:v>
                </c:pt>
                <c:pt idx="129">
                  <c:v>42620.4694675926</c:v>
                </c:pt>
                <c:pt idx="130">
                  <c:v>42620.4694791667</c:v>
                </c:pt>
                <c:pt idx="131">
                  <c:v>42620.4694907407</c:v>
                </c:pt>
                <c:pt idx="132">
                  <c:v>42620.4695023148</c:v>
                </c:pt>
                <c:pt idx="133">
                  <c:v>42620.470625</c:v>
                </c:pt>
                <c:pt idx="134">
                  <c:v>42620.4706365741</c:v>
                </c:pt>
                <c:pt idx="135">
                  <c:v>42620.4706481481</c:v>
                </c:pt>
                <c:pt idx="136">
                  <c:v>42620.4706597222</c:v>
                </c:pt>
                <c:pt idx="137">
                  <c:v>42620.4706712963</c:v>
                </c:pt>
                <c:pt idx="138">
                  <c:v>42620.4706828704</c:v>
                </c:pt>
                <c:pt idx="139">
                  <c:v>42620.4706944444</c:v>
                </c:pt>
                <c:pt idx="140">
                  <c:v>42620.4707060185</c:v>
                </c:pt>
                <c:pt idx="141">
                  <c:v>42620.4707175926</c:v>
                </c:pt>
                <c:pt idx="142">
                  <c:v>42620.4707291667</c:v>
                </c:pt>
                <c:pt idx="143">
                  <c:v>42620.4707407407</c:v>
                </c:pt>
                <c:pt idx="144">
                  <c:v>42620.4707523148</c:v>
                </c:pt>
                <c:pt idx="145">
                  <c:v>42620.4707638889</c:v>
                </c:pt>
                <c:pt idx="146">
                  <c:v>42620.470775463</c:v>
                </c:pt>
                <c:pt idx="147">
                  <c:v>42620.470787037</c:v>
                </c:pt>
                <c:pt idx="148">
                  <c:v>42620.4707986111</c:v>
                </c:pt>
                <c:pt idx="149">
                  <c:v>42620.4708101852</c:v>
                </c:pt>
                <c:pt idx="150">
                  <c:v>42620.4708217593</c:v>
                </c:pt>
                <c:pt idx="151">
                  <c:v>42620.4708333333</c:v>
                </c:pt>
                <c:pt idx="152">
                  <c:v>42620.4718055556</c:v>
                </c:pt>
                <c:pt idx="153">
                  <c:v>42620.4718171296</c:v>
                </c:pt>
                <c:pt idx="154">
                  <c:v>42620.4718287037</c:v>
                </c:pt>
                <c:pt idx="155">
                  <c:v>42620.4718402778</c:v>
                </c:pt>
                <c:pt idx="156">
                  <c:v>42620.4718518518</c:v>
                </c:pt>
                <c:pt idx="157">
                  <c:v>42620.4718634259</c:v>
                </c:pt>
                <c:pt idx="158">
                  <c:v>42620.471875</c:v>
                </c:pt>
                <c:pt idx="159">
                  <c:v>42620.4718865741</c:v>
                </c:pt>
                <c:pt idx="160">
                  <c:v>42620.4718981481</c:v>
                </c:pt>
                <c:pt idx="161">
                  <c:v>42620.4719097222</c:v>
                </c:pt>
                <c:pt idx="162">
                  <c:v>42620.4719212963</c:v>
                </c:pt>
                <c:pt idx="163">
                  <c:v>42620.4719328704</c:v>
                </c:pt>
                <c:pt idx="164">
                  <c:v>42620.4719444444</c:v>
                </c:pt>
                <c:pt idx="165">
                  <c:v>42620.4719560185</c:v>
                </c:pt>
                <c:pt idx="166">
                  <c:v>42620.4719675926</c:v>
                </c:pt>
                <c:pt idx="167">
                  <c:v>42620.4719791667</c:v>
                </c:pt>
                <c:pt idx="168">
                  <c:v>42620.4719907407</c:v>
                </c:pt>
                <c:pt idx="169">
                  <c:v>42620.4720023148</c:v>
                </c:pt>
                <c:pt idx="170">
                  <c:v>42620.4720138889</c:v>
                </c:pt>
                <c:pt idx="171">
                  <c:v>42620.4730555556</c:v>
                </c:pt>
                <c:pt idx="172">
                  <c:v>42620.4730671296</c:v>
                </c:pt>
                <c:pt idx="173">
                  <c:v>42620.4730787037</c:v>
                </c:pt>
                <c:pt idx="174">
                  <c:v>42620.4730902778</c:v>
                </c:pt>
                <c:pt idx="175">
                  <c:v>42620.4731018519</c:v>
                </c:pt>
                <c:pt idx="176">
                  <c:v>42620.4731134259</c:v>
                </c:pt>
                <c:pt idx="177">
                  <c:v>42620.473125</c:v>
                </c:pt>
                <c:pt idx="178">
                  <c:v>42620.4731365741</c:v>
                </c:pt>
                <c:pt idx="179">
                  <c:v>42620.4731481482</c:v>
                </c:pt>
                <c:pt idx="180">
                  <c:v>42620.4731597222</c:v>
                </c:pt>
                <c:pt idx="181">
                  <c:v>42620.4731712963</c:v>
                </c:pt>
                <c:pt idx="182">
                  <c:v>42620.4731828704</c:v>
                </c:pt>
                <c:pt idx="183">
                  <c:v>42620.4731944444</c:v>
                </c:pt>
                <c:pt idx="184">
                  <c:v>42620.4732060185</c:v>
                </c:pt>
                <c:pt idx="185">
                  <c:v>42620.4732175926</c:v>
                </c:pt>
                <c:pt idx="186">
                  <c:v>42620.4732291667</c:v>
                </c:pt>
                <c:pt idx="187">
                  <c:v>42620.4732407407</c:v>
                </c:pt>
                <c:pt idx="188">
                  <c:v>42620.4732523148</c:v>
                </c:pt>
                <c:pt idx="189">
                  <c:v>42620.4732638889</c:v>
                </c:pt>
                <c:pt idx="190">
                  <c:v>42620.4742939815</c:v>
                </c:pt>
                <c:pt idx="191">
                  <c:v>42620.4743055556</c:v>
                </c:pt>
                <c:pt idx="192">
                  <c:v>42620.4743171296</c:v>
                </c:pt>
                <c:pt idx="193">
                  <c:v>42620.4743287037</c:v>
                </c:pt>
                <c:pt idx="194">
                  <c:v>42620.4743402778</c:v>
                </c:pt>
                <c:pt idx="195">
                  <c:v>42620.4743518519</c:v>
                </c:pt>
                <c:pt idx="196">
                  <c:v>42620.4743634259</c:v>
                </c:pt>
                <c:pt idx="197">
                  <c:v>42620.474375</c:v>
                </c:pt>
                <c:pt idx="198">
                  <c:v>42620.4743865741</c:v>
                </c:pt>
                <c:pt idx="199">
                  <c:v>42620.4743981482</c:v>
                </c:pt>
                <c:pt idx="200">
                  <c:v>42620.4744097222</c:v>
                </c:pt>
                <c:pt idx="201">
                  <c:v>42620.4744212963</c:v>
                </c:pt>
                <c:pt idx="202">
                  <c:v>42620.4744328704</c:v>
                </c:pt>
                <c:pt idx="203">
                  <c:v>42620.4744444444</c:v>
                </c:pt>
                <c:pt idx="204">
                  <c:v>42620.4744560185</c:v>
                </c:pt>
                <c:pt idx="205">
                  <c:v>42620.4744675926</c:v>
                </c:pt>
                <c:pt idx="206">
                  <c:v>42620.4744791667</c:v>
                </c:pt>
                <c:pt idx="207">
                  <c:v>42620.4744907407</c:v>
                </c:pt>
                <c:pt idx="208">
                  <c:v>42620.4745023148</c:v>
                </c:pt>
                <c:pt idx="209">
                  <c:v>42620.4755787037</c:v>
                </c:pt>
                <c:pt idx="210">
                  <c:v>42620.4755902778</c:v>
                </c:pt>
                <c:pt idx="211">
                  <c:v>42620.4756018519</c:v>
                </c:pt>
                <c:pt idx="212">
                  <c:v>42620.4756134259</c:v>
                </c:pt>
                <c:pt idx="213">
                  <c:v>42620.475625</c:v>
                </c:pt>
                <c:pt idx="214">
                  <c:v>42620.4756365741</c:v>
                </c:pt>
                <c:pt idx="215">
                  <c:v>42620.4756481481</c:v>
                </c:pt>
                <c:pt idx="216">
                  <c:v>42620.4756597222</c:v>
                </c:pt>
                <c:pt idx="217">
                  <c:v>42620.4756712963</c:v>
                </c:pt>
                <c:pt idx="218">
                  <c:v>42620.4756828704</c:v>
                </c:pt>
                <c:pt idx="219">
                  <c:v>42620.4756944444</c:v>
                </c:pt>
                <c:pt idx="220">
                  <c:v>42620.4757060185</c:v>
                </c:pt>
                <c:pt idx="221">
                  <c:v>42620.4757175926</c:v>
                </c:pt>
                <c:pt idx="222">
                  <c:v>42620.4757291667</c:v>
                </c:pt>
                <c:pt idx="223">
                  <c:v>42620.4757407407</c:v>
                </c:pt>
                <c:pt idx="224">
                  <c:v>42620.4757523148</c:v>
                </c:pt>
                <c:pt idx="225">
                  <c:v>42620.4757638889</c:v>
                </c:pt>
                <c:pt idx="226">
                  <c:v>42620.475775463</c:v>
                </c:pt>
                <c:pt idx="227">
                  <c:v>42620.475787037</c:v>
                </c:pt>
                <c:pt idx="228">
                  <c:v>42620.4768287037</c:v>
                </c:pt>
                <c:pt idx="229">
                  <c:v>42620.4768402778</c:v>
                </c:pt>
                <c:pt idx="230">
                  <c:v>42620.4768518519</c:v>
                </c:pt>
                <c:pt idx="231">
                  <c:v>42620.4768634259</c:v>
                </c:pt>
                <c:pt idx="232">
                  <c:v>42620.476875</c:v>
                </c:pt>
                <c:pt idx="233">
                  <c:v>42620.4768865741</c:v>
                </c:pt>
                <c:pt idx="234">
                  <c:v>42620.4768981481</c:v>
                </c:pt>
                <c:pt idx="235">
                  <c:v>42620.4769097222</c:v>
                </c:pt>
                <c:pt idx="236">
                  <c:v>42620.4769212963</c:v>
                </c:pt>
                <c:pt idx="237">
                  <c:v>42620.4769328704</c:v>
                </c:pt>
                <c:pt idx="238">
                  <c:v>42620.4769444444</c:v>
                </c:pt>
                <c:pt idx="239">
                  <c:v>42620.4769560185</c:v>
                </c:pt>
                <c:pt idx="240">
                  <c:v>42620.4769675926</c:v>
                </c:pt>
                <c:pt idx="241">
                  <c:v>42620.4769791667</c:v>
                </c:pt>
                <c:pt idx="242">
                  <c:v>42620.4769907407</c:v>
                </c:pt>
                <c:pt idx="243">
                  <c:v>42620.4770023148</c:v>
                </c:pt>
                <c:pt idx="244">
                  <c:v>42620.4770138889</c:v>
                </c:pt>
                <c:pt idx="245">
                  <c:v>42620.477025463</c:v>
                </c:pt>
                <c:pt idx="246">
                  <c:v>42620.477037037</c:v>
                </c:pt>
                <c:pt idx="247">
                  <c:v>42620.4780092593</c:v>
                </c:pt>
                <c:pt idx="248">
                  <c:v>42620.4780208333</c:v>
                </c:pt>
                <c:pt idx="249">
                  <c:v>42620.4780324074</c:v>
                </c:pt>
                <c:pt idx="250">
                  <c:v>42620.4780439815</c:v>
                </c:pt>
                <c:pt idx="251">
                  <c:v>42620.4780555556</c:v>
                </c:pt>
                <c:pt idx="252">
                  <c:v>42620.4780671296</c:v>
                </c:pt>
                <c:pt idx="253">
                  <c:v>42620.4780787037</c:v>
                </c:pt>
                <c:pt idx="254">
                  <c:v>42620.4780902778</c:v>
                </c:pt>
                <c:pt idx="255">
                  <c:v>42620.4781018519</c:v>
                </c:pt>
                <c:pt idx="256">
                  <c:v>42620.4781134259</c:v>
                </c:pt>
                <c:pt idx="257">
                  <c:v>42620.478125</c:v>
                </c:pt>
                <c:pt idx="258">
                  <c:v>42620.4781365741</c:v>
                </c:pt>
                <c:pt idx="259">
                  <c:v>42620.4781481481</c:v>
                </c:pt>
                <c:pt idx="260">
                  <c:v>42620.4781597222</c:v>
                </c:pt>
                <c:pt idx="261">
                  <c:v>42620.4781712963</c:v>
                </c:pt>
                <c:pt idx="262">
                  <c:v>42620.4781828704</c:v>
                </c:pt>
                <c:pt idx="263">
                  <c:v>42620.4781944444</c:v>
                </c:pt>
                <c:pt idx="264">
                  <c:v>42620.4782060185</c:v>
                </c:pt>
                <c:pt idx="265">
                  <c:v>42620.4782175926</c:v>
                </c:pt>
                <c:pt idx="266">
                  <c:v>42620.479224537</c:v>
                </c:pt>
                <c:pt idx="267">
                  <c:v>42620.4792361111</c:v>
                </c:pt>
                <c:pt idx="268">
                  <c:v>42620.4792476852</c:v>
                </c:pt>
                <c:pt idx="269">
                  <c:v>42620.4792592593</c:v>
                </c:pt>
                <c:pt idx="270">
                  <c:v>42620.4792708333</c:v>
                </c:pt>
                <c:pt idx="271">
                  <c:v>42620.4792824074</c:v>
                </c:pt>
                <c:pt idx="272">
                  <c:v>42620.4792939815</c:v>
                </c:pt>
                <c:pt idx="273">
                  <c:v>42620.4793055556</c:v>
                </c:pt>
                <c:pt idx="274">
                  <c:v>42620.4793171296</c:v>
                </c:pt>
                <c:pt idx="275">
                  <c:v>42620.4793287037</c:v>
                </c:pt>
                <c:pt idx="276">
                  <c:v>42620.4793402778</c:v>
                </c:pt>
                <c:pt idx="277">
                  <c:v>42620.4793518518</c:v>
                </c:pt>
                <c:pt idx="278">
                  <c:v>42620.4793634259</c:v>
                </c:pt>
                <c:pt idx="279">
                  <c:v>42620.479375</c:v>
                </c:pt>
                <c:pt idx="280">
                  <c:v>42620.4793865741</c:v>
                </c:pt>
                <c:pt idx="281">
                  <c:v>42620.4793981481</c:v>
                </c:pt>
                <c:pt idx="282">
                  <c:v>42620.4794097222</c:v>
                </c:pt>
                <c:pt idx="283">
                  <c:v>42620.4794212963</c:v>
                </c:pt>
                <c:pt idx="284">
                  <c:v>42620.4794328704</c:v>
                </c:pt>
                <c:pt idx="285">
                  <c:v>42620.4805324074</c:v>
                </c:pt>
                <c:pt idx="286">
                  <c:v>42620.4805439815</c:v>
                </c:pt>
                <c:pt idx="287">
                  <c:v>42620.4805555556</c:v>
                </c:pt>
                <c:pt idx="288">
                  <c:v>42620.4805671296</c:v>
                </c:pt>
                <c:pt idx="289">
                  <c:v>42620.4805787037</c:v>
                </c:pt>
                <c:pt idx="290">
                  <c:v>42620.4805902778</c:v>
                </c:pt>
                <c:pt idx="291">
                  <c:v>42620.4806018519</c:v>
                </c:pt>
                <c:pt idx="292">
                  <c:v>42620.4806134259</c:v>
                </c:pt>
                <c:pt idx="293">
                  <c:v>42620.480625</c:v>
                </c:pt>
                <c:pt idx="294">
                  <c:v>42620.4806365741</c:v>
                </c:pt>
                <c:pt idx="295">
                  <c:v>42620.4806481482</c:v>
                </c:pt>
                <c:pt idx="296">
                  <c:v>42620.4806597222</c:v>
                </c:pt>
                <c:pt idx="297">
                  <c:v>42620.4806712963</c:v>
                </c:pt>
                <c:pt idx="298">
                  <c:v>42620.4806828704</c:v>
                </c:pt>
                <c:pt idx="299">
                  <c:v>42620.4806944444</c:v>
                </c:pt>
                <c:pt idx="300">
                  <c:v>42620.4807060185</c:v>
                </c:pt>
                <c:pt idx="301">
                  <c:v>42620.4807175926</c:v>
                </c:pt>
                <c:pt idx="302">
                  <c:v>42620.4807291667</c:v>
                </c:pt>
                <c:pt idx="303">
                  <c:v>42620.4807407407</c:v>
                </c:pt>
                <c:pt idx="304">
                  <c:v>42620.4818518519</c:v>
                </c:pt>
                <c:pt idx="305">
                  <c:v>42620.4818634259</c:v>
                </c:pt>
                <c:pt idx="306">
                  <c:v>42620.481875</c:v>
                </c:pt>
                <c:pt idx="307">
                  <c:v>42620.4818865741</c:v>
                </c:pt>
                <c:pt idx="308">
                  <c:v>42620.4818981482</c:v>
                </c:pt>
                <c:pt idx="309">
                  <c:v>42620.4819097222</c:v>
                </c:pt>
                <c:pt idx="310">
                  <c:v>42620.4819212963</c:v>
                </c:pt>
                <c:pt idx="311">
                  <c:v>42620.4819328704</c:v>
                </c:pt>
                <c:pt idx="312">
                  <c:v>42620.4819444444</c:v>
                </c:pt>
                <c:pt idx="313">
                  <c:v>42620.4819560185</c:v>
                </c:pt>
                <c:pt idx="314">
                  <c:v>42620.4819675926</c:v>
                </c:pt>
                <c:pt idx="315">
                  <c:v>42620.4819791667</c:v>
                </c:pt>
                <c:pt idx="316">
                  <c:v>42620.4819907407</c:v>
                </c:pt>
                <c:pt idx="317">
                  <c:v>42620.4820023148</c:v>
                </c:pt>
                <c:pt idx="318">
                  <c:v>42620.4820138889</c:v>
                </c:pt>
                <c:pt idx="319">
                  <c:v>42620.482025463</c:v>
                </c:pt>
                <c:pt idx="320">
                  <c:v>42620.482037037</c:v>
                </c:pt>
                <c:pt idx="321">
                  <c:v>42620.4820486111</c:v>
                </c:pt>
                <c:pt idx="322">
                  <c:v>42620.4820601852</c:v>
                </c:pt>
                <c:pt idx="323">
                  <c:v>42620.4830902778</c:v>
                </c:pt>
                <c:pt idx="324">
                  <c:v>42620.4831018519</c:v>
                </c:pt>
                <c:pt idx="325">
                  <c:v>42620.4831134259</c:v>
                </c:pt>
                <c:pt idx="326">
                  <c:v>42620.483125</c:v>
                </c:pt>
                <c:pt idx="327">
                  <c:v>42620.4831365741</c:v>
                </c:pt>
                <c:pt idx="328">
                  <c:v>42620.4831481481</c:v>
                </c:pt>
                <c:pt idx="329">
                  <c:v>42620.4831597222</c:v>
                </c:pt>
                <c:pt idx="330">
                  <c:v>42620.4831712963</c:v>
                </c:pt>
                <c:pt idx="331">
                  <c:v>42620.4831828704</c:v>
                </c:pt>
                <c:pt idx="332">
                  <c:v>42620.4831944444</c:v>
                </c:pt>
                <c:pt idx="333">
                  <c:v>42620.4832060185</c:v>
                </c:pt>
                <c:pt idx="334">
                  <c:v>42620.4832175926</c:v>
                </c:pt>
                <c:pt idx="335">
                  <c:v>42620.4832291667</c:v>
                </c:pt>
                <c:pt idx="336">
                  <c:v>42620.4832407407</c:v>
                </c:pt>
                <c:pt idx="337">
                  <c:v>42620.4832523148</c:v>
                </c:pt>
                <c:pt idx="338">
                  <c:v>42620.4832638889</c:v>
                </c:pt>
                <c:pt idx="339">
                  <c:v>42620.483275463</c:v>
                </c:pt>
                <c:pt idx="340">
                  <c:v>42620.483287037</c:v>
                </c:pt>
                <c:pt idx="341">
                  <c:v>42620.4832986111</c:v>
                </c:pt>
                <c:pt idx="342">
                  <c:v>42620.4842939815</c:v>
                </c:pt>
                <c:pt idx="343">
                  <c:v>42620.4843055556</c:v>
                </c:pt>
                <c:pt idx="344">
                  <c:v>42620.4843171296</c:v>
                </c:pt>
                <c:pt idx="345">
                  <c:v>42620.4843287037</c:v>
                </c:pt>
                <c:pt idx="346">
                  <c:v>42620.4843402778</c:v>
                </c:pt>
                <c:pt idx="347">
                  <c:v>42620.4843518519</c:v>
                </c:pt>
                <c:pt idx="348">
                  <c:v>42620.4843634259</c:v>
                </c:pt>
                <c:pt idx="349">
                  <c:v>42620.484375</c:v>
                </c:pt>
                <c:pt idx="350">
                  <c:v>42620.4843865741</c:v>
                </c:pt>
                <c:pt idx="351">
                  <c:v>42620.4843981481</c:v>
                </c:pt>
                <c:pt idx="352">
                  <c:v>42620.4844097222</c:v>
                </c:pt>
                <c:pt idx="353">
                  <c:v>42620.4844212963</c:v>
                </c:pt>
                <c:pt idx="354">
                  <c:v>42620.4844328704</c:v>
                </c:pt>
                <c:pt idx="355">
                  <c:v>42620.4844444444</c:v>
                </c:pt>
                <c:pt idx="356">
                  <c:v>42620.4844560185</c:v>
                </c:pt>
                <c:pt idx="357">
                  <c:v>42620.4844675926</c:v>
                </c:pt>
                <c:pt idx="358">
                  <c:v>42620.4844791667</c:v>
                </c:pt>
                <c:pt idx="359">
                  <c:v>42620.4844907407</c:v>
                </c:pt>
                <c:pt idx="360">
                  <c:v>42620.4845023148</c:v>
                </c:pt>
                <c:pt idx="361">
                  <c:v>42620.485462963</c:v>
                </c:pt>
                <c:pt idx="362">
                  <c:v>42620.485474537</c:v>
                </c:pt>
                <c:pt idx="363">
                  <c:v>42620.4854861111</c:v>
                </c:pt>
                <c:pt idx="364">
                  <c:v>42620.4854976852</c:v>
                </c:pt>
                <c:pt idx="365">
                  <c:v>42620.4855092593</c:v>
                </c:pt>
                <c:pt idx="366">
                  <c:v>42620.4855208333</c:v>
                </c:pt>
                <c:pt idx="367">
                  <c:v>42620.4855324074</c:v>
                </c:pt>
                <c:pt idx="368">
                  <c:v>42620.4855439815</c:v>
                </c:pt>
                <c:pt idx="369">
                  <c:v>42620.4855555556</c:v>
                </c:pt>
                <c:pt idx="370">
                  <c:v>42620.4855671296</c:v>
                </c:pt>
                <c:pt idx="371">
                  <c:v>42620.4855787037</c:v>
                </c:pt>
                <c:pt idx="372">
                  <c:v>42620.4855902778</c:v>
                </c:pt>
                <c:pt idx="373">
                  <c:v>42620.4856018519</c:v>
                </c:pt>
                <c:pt idx="374">
                  <c:v>42620.4856134259</c:v>
                </c:pt>
                <c:pt idx="375">
                  <c:v>42620.485625</c:v>
                </c:pt>
                <c:pt idx="376">
                  <c:v>42620.4856365741</c:v>
                </c:pt>
                <c:pt idx="377">
                  <c:v>42620.4856481481</c:v>
                </c:pt>
                <c:pt idx="378">
                  <c:v>42620.4856597222</c:v>
                </c:pt>
                <c:pt idx="379">
                  <c:v>42620.4856712963</c:v>
                </c:pt>
              </c:numCache>
            </c:numRef>
          </c:cat>
          <c:val>
            <c:numRef>
              <c:f>Vmstat!$N$33:$N$412</c:f>
              <c:numCache>
                <c:formatCode>General</c:formatCode>
                <c:ptCount val="3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</c:numCache>
            </c:numRef>
          </c:val>
        </c:ser>
        <c:ser>
          <c:idx val="6"/>
          <c:order val="6"/>
          <c:tx>
            <c:v>sr</c:v>
          </c:tx>
          <c:spPr>
            <a:ln w="28575"/>
          </c:spPr>
          <c:marker>
            <c:symbol val="none"/>
          </c:marker>
          <c:cat>
            <c:numRef>
              <c:f>Vmstat!$C$33:$C$412</c:f>
              <c:numCache>
                <c:formatCode>General</c:formatCode>
                <c:ptCount val="380"/>
                <c:pt idx="0">
                  <c:v>42620.4615856481</c:v>
                </c:pt>
                <c:pt idx="1">
                  <c:v>42620.4615972222</c:v>
                </c:pt>
                <c:pt idx="2">
                  <c:v>42620.4616087963</c:v>
                </c:pt>
                <c:pt idx="3">
                  <c:v>42620.4616203704</c:v>
                </c:pt>
                <c:pt idx="4">
                  <c:v>42620.4616319444</c:v>
                </c:pt>
                <c:pt idx="5">
                  <c:v>42620.4616435185</c:v>
                </c:pt>
                <c:pt idx="6">
                  <c:v>42620.4616550926</c:v>
                </c:pt>
                <c:pt idx="7">
                  <c:v>42620.4616666667</c:v>
                </c:pt>
                <c:pt idx="8">
                  <c:v>42620.4616782407</c:v>
                </c:pt>
                <c:pt idx="9">
                  <c:v>42620.4616898148</c:v>
                </c:pt>
                <c:pt idx="10">
                  <c:v>42620.4617013889</c:v>
                </c:pt>
                <c:pt idx="11">
                  <c:v>42620.461712963</c:v>
                </c:pt>
                <c:pt idx="12">
                  <c:v>42620.461724537</c:v>
                </c:pt>
                <c:pt idx="13">
                  <c:v>42620.4617361111</c:v>
                </c:pt>
                <c:pt idx="14">
                  <c:v>42620.4617476852</c:v>
                </c:pt>
                <c:pt idx="15">
                  <c:v>42620.4617592593</c:v>
                </c:pt>
                <c:pt idx="16">
                  <c:v>42620.4617708333</c:v>
                </c:pt>
                <c:pt idx="17">
                  <c:v>42620.4617824074</c:v>
                </c:pt>
                <c:pt idx="18">
                  <c:v>42620.4617939815</c:v>
                </c:pt>
                <c:pt idx="19">
                  <c:v>42620.4628472222</c:v>
                </c:pt>
                <c:pt idx="20">
                  <c:v>42620.4628587963</c:v>
                </c:pt>
                <c:pt idx="21">
                  <c:v>42620.4628703704</c:v>
                </c:pt>
                <c:pt idx="22">
                  <c:v>42620.4628819444</c:v>
                </c:pt>
                <c:pt idx="23">
                  <c:v>42620.4628935185</c:v>
                </c:pt>
                <c:pt idx="24">
                  <c:v>42620.4629050926</c:v>
                </c:pt>
                <c:pt idx="25">
                  <c:v>42620.4629166667</c:v>
                </c:pt>
                <c:pt idx="26">
                  <c:v>42620.4629282407</c:v>
                </c:pt>
                <c:pt idx="27">
                  <c:v>42620.4629398148</c:v>
                </c:pt>
                <c:pt idx="28">
                  <c:v>42620.4629513889</c:v>
                </c:pt>
                <c:pt idx="29">
                  <c:v>42620.462962963</c:v>
                </c:pt>
                <c:pt idx="30">
                  <c:v>42620.462974537</c:v>
                </c:pt>
                <c:pt idx="31">
                  <c:v>42620.4629861111</c:v>
                </c:pt>
                <c:pt idx="32">
                  <c:v>42620.4629976852</c:v>
                </c:pt>
                <c:pt idx="33">
                  <c:v>42620.4630092593</c:v>
                </c:pt>
                <c:pt idx="34">
                  <c:v>42620.4630208333</c:v>
                </c:pt>
                <c:pt idx="35">
                  <c:v>42620.4630324074</c:v>
                </c:pt>
                <c:pt idx="36">
                  <c:v>42620.4630439815</c:v>
                </c:pt>
                <c:pt idx="37">
                  <c:v>42620.4630555556</c:v>
                </c:pt>
                <c:pt idx="38">
                  <c:v>42620.4640509259</c:v>
                </c:pt>
                <c:pt idx="39">
                  <c:v>42620.4640625</c:v>
                </c:pt>
                <c:pt idx="40">
                  <c:v>42620.4640740741</c:v>
                </c:pt>
                <c:pt idx="41">
                  <c:v>42620.4640856481</c:v>
                </c:pt>
                <c:pt idx="42">
                  <c:v>42620.4640972222</c:v>
                </c:pt>
                <c:pt idx="43">
                  <c:v>42620.4641087963</c:v>
                </c:pt>
                <c:pt idx="44">
                  <c:v>42620.4641203704</c:v>
                </c:pt>
                <c:pt idx="45">
                  <c:v>42620.4641319444</c:v>
                </c:pt>
                <c:pt idx="46">
                  <c:v>42620.4641435185</c:v>
                </c:pt>
                <c:pt idx="47">
                  <c:v>42620.4641550926</c:v>
                </c:pt>
                <c:pt idx="48">
                  <c:v>42620.4641666667</c:v>
                </c:pt>
                <c:pt idx="49">
                  <c:v>42620.4641782407</c:v>
                </c:pt>
                <c:pt idx="50">
                  <c:v>42620.4641898148</c:v>
                </c:pt>
                <c:pt idx="51">
                  <c:v>42620.4642013889</c:v>
                </c:pt>
                <c:pt idx="52">
                  <c:v>42620.464212963</c:v>
                </c:pt>
                <c:pt idx="53">
                  <c:v>42620.464224537</c:v>
                </c:pt>
                <c:pt idx="54">
                  <c:v>42620.4642361111</c:v>
                </c:pt>
                <c:pt idx="55">
                  <c:v>42620.4642476852</c:v>
                </c:pt>
                <c:pt idx="56">
                  <c:v>42620.4642592593</c:v>
                </c:pt>
                <c:pt idx="57">
                  <c:v>42620.4653356482</c:v>
                </c:pt>
                <c:pt idx="58">
                  <c:v>42620.4653472222</c:v>
                </c:pt>
                <c:pt idx="59">
                  <c:v>42620.4653587963</c:v>
                </c:pt>
                <c:pt idx="60">
                  <c:v>42620.4653703704</c:v>
                </c:pt>
                <c:pt idx="61">
                  <c:v>42620.4653819444</c:v>
                </c:pt>
                <c:pt idx="62">
                  <c:v>42620.4653935185</c:v>
                </c:pt>
                <c:pt idx="63">
                  <c:v>42620.4654050926</c:v>
                </c:pt>
                <c:pt idx="64">
                  <c:v>42620.4654166667</c:v>
                </c:pt>
                <c:pt idx="65">
                  <c:v>42620.4654282407</c:v>
                </c:pt>
                <c:pt idx="66">
                  <c:v>42620.4654398148</c:v>
                </c:pt>
                <c:pt idx="67">
                  <c:v>42620.4654513889</c:v>
                </c:pt>
                <c:pt idx="68">
                  <c:v>42620.465462963</c:v>
                </c:pt>
                <c:pt idx="69">
                  <c:v>42620.465474537</c:v>
                </c:pt>
                <c:pt idx="70">
                  <c:v>42620.4654861111</c:v>
                </c:pt>
                <c:pt idx="71">
                  <c:v>42620.4654976852</c:v>
                </c:pt>
                <c:pt idx="72">
                  <c:v>42620.4655092593</c:v>
                </c:pt>
                <c:pt idx="73">
                  <c:v>42620.4655208333</c:v>
                </c:pt>
                <c:pt idx="74">
                  <c:v>42620.4655324074</c:v>
                </c:pt>
                <c:pt idx="75">
                  <c:v>42620.4655439815</c:v>
                </c:pt>
                <c:pt idx="76">
                  <c:v>42620.4664814815</c:v>
                </c:pt>
                <c:pt idx="77">
                  <c:v>42620.4664930556</c:v>
                </c:pt>
                <c:pt idx="78">
                  <c:v>42620.4665046296</c:v>
                </c:pt>
                <c:pt idx="79">
                  <c:v>42620.4665162037</c:v>
                </c:pt>
                <c:pt idx="80">
                  <c:v>42620.4665277778</c:v>
                </c:pt>
                <c:pt idx="81">
                  <c:v>42620.4665393519</c:v>
                </c:pt>
                <c:pt idx="82">
                  <c:v>42620.4665509259</c:v>
                </c:pt>
                <c:pt idx="83">
                  <c:v>42620.4665625</c:v>
                </c:pt>
                <c:pt idx="84">
                  <c:v>42620.4665740741</c:v>
                </c:pt>
                <c:pt idx="85">
                  <c:v>42620.4665856482</c:v>
                </c:pt>
                <c:pt idx="86">
                  <c:v>42620.4665972222</c:v>
                </c:pt>
                <c:pt idx="87">
                  <c:v>42620.4666087963</c:v>
                </c:pt>
                <c:pt idx="88">
                  <c:v>42620.4666203704</c:v>
                </c:pt>
                <c:pt idx="89">
                  <c:v>42620.4666319444</c:v>
                </c:pt>
                <c:pt idx="90">
                  <c:v>42620.4666435185</c:v>
                </c:pt>
                <c:pt idx="91">
                  <c:v>42620.4666550926</c:v>
                </c:pt>
                <c:pt idx="92">
                  <c:v>42620.4666666667</c:v>
                </c:pt>
                <c:pt idx="93">
                  <c:v>42620.4666782407</c:v>
                </c:pt>
                <c:pt idx="94">
                  <c:v>42620.4666898148</c:v>
                </c:pt>
                <c:pt idx="95">
                  <c:v>42620.4678472222</c:v>
                </c:pt>
                <c:pt idx="96">
                  <c:v>42620.4678587963</c:v>
                </c:pt>
                <c:pt idx="97">
                  <c:v>42620.4678703704</c:v>
                </c:pt>
                <c:pt idx="98">
                  <c:v>42620.4678819444</c:v>
                </c:pt>
                <c:pt idx="99">
                  <c:v>42620.4678935185</c:v>
                </c:pt>
                <c:pt idx="100">
                  <c:v>42620.4679050926</c:v>
                </c:pt>
                <c:pt idx="101">
                  <c:v>42620.4679166667</c:v>
                </c:pt>
                <c:pt idx="102">
                  <c:v>42620.4679282407</c:v>
                </c:pt>
                <c:pt idx="103">
                  <c:v>42620.4679398148</c:v>
                </c:pt>
                <c:pt idx="104">
                  <c:v>42620.4679513889</c:v>
                </c:pt>
                <c:pt idx="105">
                  <c:v>42620.467962963</c:v>
                </c:pt>
                <c:pt idx="106">
                  <c:v>42620.467974537</c:v>
                </c:pt>
                <c:pt idx="107">
                  <c:v>42620.4679861111</c:v>
                </c:pt>
                <c:pt idx="108">
                  <c:v>42620.4679976852</c:v>
                </c:pt>
                <c:pt idx="109">
                  <c:v>42620.4680092593</c:v>
                </c:pt>
                <c:pt idx="110">
                  <c:v>42620.4680208333</c:v>
                </c:pt>
                <c:pt idx="111">
                  <c:v>42620.4680324074</c:v>
                </c:pt>
                <c:pt idx="112">
                  <c:v>42620.4680439815</c:v>
                </c:pt>
                <c:pt idx="113">
                  <c:v>42620.4680555556</c:v>
                </c:pt>
                <c:pt idx="114">
                  <c:v>42620.4692939815</c:v>
                </c:pt>
                <c:pt idx="115">
                  <c:v>42620.4693055556</c:v>
                </c:pt>
                <c:pt idx="116">
                  <c:v>42620.4693171296</c:v>
                </c:pt>
                <c:pt idx="117">
                  <c:v>42620.4693287037</c:v>
                </c:pt>
                <c:pt idx="118">
                  <c:v>42620.4693402778</c:v>
                </c:pt>
                <c:pt idx="119">
                  <c:v>42620.4693518519</c:v>
                </c:pt>
                <c:pt idx="120">
                  <c:v>42620.4693634259</c:v>
                </c:pt>
                <c:pt idx="121">
                  <c:v>42620.469375</c:v>
                </c:pt>
                <c:pt idx="122">
                  <c:v>42620.4693865741</c:v>
                </c:pt>
                <c:pt idx="123">
                  <c:v>42620.4693981481</c:v>
                </c:pt>
                <c:pt idx="124">
                  <c:v>42620.4694097222</c:v>
                </c:pt>
                <c:pt idx="125">
                  <c:v>42620.4694212963</c:v>
                </c:pt>
                <c:pt idx="126">
                  <c:v>42620.4694328704</c:v>
                </c:pt>
                <c:pt idx="127">
                  <c:v>42620.4694444444</c:v>
                </c:pt>
                <c:pt idx="128">
                  <c:v>42620.4694560185</c:v>
                </c:pt>
                <c:pt idx="129">
                  <c:v>42620.4694675926</c:v>
                </c:pt>
                <c:pt idx="130">
                  <c:v>42620.4694791667</c:v>
                </c:pt>
                <c:pt idx="131">
                  <c:v>42620.4694907407</c:v>
                </c:pt>
                <c:pt idx="132">
                  <c:v>42620.4695023148</c:v>
                </c:pt>
                <c:pt idx="133">
                  <c:v>42620.470625</c:v>
                </c:pt>
                <c:pt idx="134">
                  <c:v>42620.4706365741</c:v>
                </c:pt>
                <c:pt idx="135">
                  <c:v>42620.4706481481</c:v>
                </c:pt>
                <c:pt idx="136">
                  <c:v>42620.4706597222</c:v>
                </c:pt>
                <c:pt idx="137">
                  <c:v>42620.4706712963</c:v>
                </c:pt>
                <c:pt idx="138">
                  <c:v>42620.4706828704</c:v>
                </c:pt>
                <c:pt idx="139">
                  <c:v>42620.4706944444</c:v>
                </c:pt>
                <c:pt idx="140">
                  <c:v>42620.4707060185</c:v>
                </c:pt>
                <c:pt idx="141">
                  <c:v>42620.4707175926</c:v>
                </c:pt>
                <c:pt idx="142">
                  <c:v>42620.4707291667</c:v>
                </c:pt>
                <c:pt idx="143">
                  <c:v>42620.4707407407</c:v>
                </c:pt>
                <c:pt idx="144">
                  <c:v>42620.4707523148</c:v>
                </c:pt>
                <c:pt idx="145">
                  <c:v>42620.4707638889</c:v>
                </c:pt>
                <c:pt idx="146">
                  <c:v>42620.470775463</c:v>
                </c:pt>
                <c:pt idx="147">
                  <c:v>42620.470787037</c:v>
                </c:pt>
                <c:pt idx="148">
                  <c:v>42620.4707986111</c:v>
                </c:pt>
                <c:pt idx="149">
                  <c:v>42620.4708101852</c:v>
                </c:pt>
                <c:pt idx="150">
                  <c:v>42620.4708217593</c:v>
                </c:pt>
                <c:pt idx="151">
                  <c:v>42620.4708333333</c:v>
                </c:pt>
                <c:pt idx="152">
                  <c:v>42620.4718055556</c:v>
                </c:pt>
                <c:pt idx="153">
                  <c:v>42620.4718171296</c:v>
                </c:pt>
                <c:pt idx="154">
                  <c:v>42620.4718287037</c:v>
                </c:pt>
                <c:pt idx="155">
                  <c:v>42620.4718402778</c:v>
                </c:pt>
                <c:pt idx="156">
                  <c:v>42620.4718518518</c:v>
                </c:pt>
                <c:pt idx="157">
                  <c:v>42620.4718634259</c:v>
                </c:pt>
                <c:pt idx="158">
                  <c:v>42620.471875</c:v>
                </c:pt>
                <c:pt idx="159">
                  <c:v>42620.4718865741</c:v>
                </c:pt>
                <c:pt idx="160">
                  <c:v>42620.4718981481</c:v>
                </c:pt>
                <c:pt idx="161">
                  <c:v>42620.4719097222</c:v>
                </c:pt>
                <c:pt idx="162">
                  <c:v>42620.4719212963</c:v>
                </c:pt>
                <c:pt idx="163">
                  <c:v>42620.4719328704</c:v>
                </c:pt>
                <c:pt idx="164">
                  <c:v>42620.4719444444</c:v>
                </c:pt>
                <c:pt idx="165">
                  <c:v>42620.4719560185</c:v>
                </c:pt>
                <c:pt idx="166">
                  <c:v>42620.4719675926</c:v>
                </c:pt>
                <c:pt idx="167">
                  <c:v>42620.4719791667</c:v>
                </c:pt>
                <c:pt idx="168">
                  <c:v>42620.4719907407</c:v>
                </c:pt>
                <c:pt idx="169">
                  <c:v>42620.4720023148</c:v>
                </c:pt>
                <c:pt idx="170">
                  <c:v>42620.4720138889</c:v>
                </c:pt>
                <c:pt idx="171">
                  <c:v>42620.4730555556</c:v>
                </c:pt>
                <c:pt idx="172">
                  <c:v>42620.4730671296</c:v>
                </c:pt>
                <c:pt idx="173">
                  <c:v>42620.4730787037</c:v>
                </c:pt>
                <c:pt idx="174">
                  <c:v>42620.4730902778</c:v>
                </c:pt>
                <c:pt idx="175">
                  <c:v>42620.4731018519</c:v>
                </c:pt>
                <c:pt idx="176">
                  <c:v>42620.4731134259</c:v>
                </c:pt>
                <c:pt idx="177">
                  <c:v>42620.473125</c:v>
                </c:pt>
                <c:pt idx="178">
                  <c:v>42620.4731365741</c:v>
                </c:pt>
                <c:pt idx="179">
                  <c:v>42620.4731481482</c:v>
                </c:pt>
                <c:pt idx="180">
                  <c:v>42620.4731597222</c:v>
                </c:pt>
                <c:pt idx="181">
                  <c:v>42620.4731712963</c:v>
                </c:pt>
                <c:pt idx="182">
                  <c:v>42620.4731828704</c:v>
                </c:pt>
                <c:pt idx="183">
                  <c:v>42620.4731944444</c:v>
                </c:pt>
                <c:pt idx="184">
                  <c:v>42620.4732060185</c:v>
                </c:pt>
                <c:pt idx="185">
                  <c:v>42620.4732175926</c:v>
                </c:pt>
                <c:pt idx="186">
                  <c:v>42620.4732291667</c:v>
                </c:pt>
                <c:pt idx="187">
                  <c:v>42620.4732407407</c:v>
                </c:pt>
                <c:pt idx="188">
                  <c:v>42620.4732523148</c:v>
                </c:pt>
                <c:pt idx="189">
                  <c:v>42620.4732638889</c:v>
                </c:pt>
                <c:pt idx="190">
                  <c:v>42620.4742939815</c:v>
                </c:pt>
                <c:pt idx="191">
                  <c:v>42620.4743055556</c:v>
                </c:pt>
                <c:pt idx="192">
                  <c:v>42620.4743171296</c:v>
                </c:pt>
                <c:pt idx="193">
                  <c:v>42620.4743287037</c:v>
                </c:pt>
                <c:pt idx="194">
                  <c:v>42620.4743402778</c:v>
                </c:pt>
                <c:pt idx="195">
                  <c:v>42620.4743518519</c:v>
                </c:pt>
                <c:pt idx="196">
                  <c:v>42620.4743634259</c:v>
                </c:pt>
                <c:pt idx="197">
                  <c:v>42620.474375</c:v>
                </c:pt>
                <c:pt idx="198">
                  <c:v>42620.4743865741</c:v>
                </c:pt>
                <c:pt idx="199">
                  <c:v>42620.4743981482</c:v>
                </c:pt>
                <c:pt idx="200">
                  <c:v>42620.4744097222</c:v>
                </c:pt>
                <c:pt idx="201">
                  <c:v>42620.4744212963</c:v>
                </c:pt>
                <c:pt idx="202">
                  <c:v>42620.4744328704</c:v>
                </c:pt>
                <c:pt idx="203">
                  <c:v>42620.4744444444</c:v>
                </c:pt>
                <c:pt idx="204">
                  <c:v>42620.4744560185</c:v>
                </c:pt>
                <c:pt idx="205">
                  <c:v>42620.4744675926</c:v>
                </c:pt>
                <c:pt idx="206">
                  <c:v>42620.4744791667</c:v>
                </c:pt>
                <c:pt idx="207">
                  <c:v>42620.4744907407</c:v>
                </c:pt>
                <c:pt idx="208">
                  <c:v>42620.4745023148</c:v>
                </c:pt>
                <c:pt idx="209">
                  <c:v>42620.4755787037</c:v>
                </c:pt>
                <c:pt idx="210">
                  <c:v>42620.4755902778</c:v>
                </c:pt>
                <c:pt idx="211">
                  <c:v>42620.4756018519</c:v>
                </c:pt>
                <c:pt idx="212">
                  <c:v>42620.4756134259</c:v>
                </c:pt>
                <c:pt idx="213">
                  <c:v>42620.475625</c:v>
                </c:pt>
                <c:pt idx="214">
                  <c:v>42620.4756365741</c:v>
                </c:pt>
                <c:pt idx="215">
                  <c:v>42620.4756481481</c:v>
                </c:pt>
                <c:pt idx="216">
                  <c:v>42620.4756597222</c:v>
                </c:pt>
                <c:pt idx="217">
                  <c:v>42620.4756712963</c:v>
                </c:pt>
                <c:pt idx="218">
                  <c:v>42620.4756828704</c:v>
                </c:pt>
                <c:pt idx="219">
                  <c:v>42620.4756944444</c:v>
                </c:pt>
                <c:pt idx="220">
                  <c:v>42620.4757060185</c:v>
                </c:pt>
                <c:pt idx="221">
                  <c:v>42620.4757175926</c:v>
                </c:pt>
                <c:pt idx="222">
                  <c:v>42620.4757291667</c:v>
                </c:pt>
                <c:pt idx="223">
                  <c:v>42620.4757407407</c:v>
                </c:pt>
                <c:pt idx="224">
                  <c:v>42620.4757523148</c:v>
                </c:pt>
                <c:pt idx="225">
                  <c:v>42620.4757638889</c:v>
                </c:pt>
                <c:pt idx="226">
                  <c:v>42620.475775463</c:v>
                </c:pt>
                <c:pt idx="227">
                  <c:v>42620.475787037</c:v>
                </c:pt>
                <c:pt idx="228">
                  <c:v>42620.4768287037</c:v>
                </c:pt>
                <c:pt idx="229">
                  <c:v>42620.4768402778</c:v>
                </c:pt>
                <c:pt idx="230">
                  <c:v>42620.4768518519</c:v>
                </c:pt>
                <c:pt idx="231">
                  <c:v>42620.4768634259</c:v>
                </c:pt>
                <c:pt idx="232">
                  <c:v>42620.476875</c:v>
                </c:pt>
                <c:pt idx="233">
                  <c:v>42620.4768865741</c:v>
                </c:pt>
                <c:pt idx="234">
                  <c:v>42620.4768981481</c:v>
                </c:pt>
                <c:pt idx="235">
                  <c:v>42620.4769097222</c:v>
                </c:pt>
                <c:pt idx="236">
                  <c:v>42620.4769212963</c:v>
                </c:pt>
                <c:pt idx="237">
                  <c:v>42620.4769328704</c:v>
                </c:pt>
                <c:pt idx="238">
                  <c:v>42620.4769444444</c:v>
                </c:pt>
                <c:pt idx="239">
                  <c:v>42620.4769560185</c:v>
                </c:pt>
                <c:pt idx="240">
                  <c:v>42620.4769675926</c:v>
                </c:pt>
                <c:pt idx="241">
                  <c:v>42620.4769791667</c:v>
                </c:pt>
                <c:pt idx="242">
                  <c:v>42620.4769907407</c:v>
                </c:pt>
                <c:pt idx="243">
                  <c:v>42620.4770023148</c:v>
                </c:pt>
                <c:pt idx="244">
                  <c:v>42620.4770138889</c:v>
                </c:pt>
                <c:pt idx="245">
                  <c:v>42620.477025463</c:v>
                </c:pt>
                <c:pt idx="246">
                  <c:v>42620.477037037</c:v>
                </c:pt>
                <c:pt idx="247">
                  <c:v>42620.4780092593</c:v>
                </c:pt>
                <c:pt idx="248">
                  <c:v>42620.4780208333</c:v>
                </c:pt>
                <c:pt idx="249">
                  <c:v>42620.4780324074</c:v>
                </c:pt>
                <c:pt idx="250">
                  <c:v>42620.4780439815</c:v>
                </c:pt>
                <c:pt idx="251">
                  <c:v>42620.4780555556</c:v>
                </c:pt>
                <c:pt idx="252">
                  <c:v>42620.4780671296</c:v>
                </c:pt>
                <c:pt idx="253">
                  <c:v>42620.4780787037</c:v>
                </c:pt>
                <c:pt idx="254">
                  <c:v>42620.4780902778</c:v>
                </c:pt>
                <c:pt idx="255">
                  <c:v>42620.4781018519</c:v>
                </c:pt>
                <c:pt idx="256">
                  <c:v>42620.4781134259</c:v>
                </c:pt>
                <c:pt idx="257">
                  <c:v>42620.478125</c:v>
                </c:pt>
                <c:pt idx="258">
                  <c:v>42620.4781365741</c:v>
                </c:pt>
                <c:pt idx="259">
                  <c:v>42620.4781481481</c:v>
                </c:pt>
                <c:pt idx="260">
                  <c:v>42620.4781597222</c:v>
                </c:pt>
                <c:pt idx="261">
                  <c:v>42620.4781712963</c:v>
                </c:pt>
                <c:pt idx="262">
                  <c:v>42620.4781828704</c:v>
                </c:pt>
                <c:pt idx="263">
                  <c:v>42620.4781944444</c:v>
                </c:pt>
                <c:pt idx="264">
                  <c:v>42620.4782060185</c:v>
                </c:pt>
                <c:pt idx="265">
                  <c:v>42620.4782175926</c:v>
                </c:pt>
                <c:pt idx="266">
                  <c:v>42620.479224537</c:v>
                </c:pt>
                <c:pt idx="267">
                  <c:v>42620.4792361111</c:v>
                </c:pt>
                <c:pt idx="268">
                  <c:v>42620.4792476852</c:v>
                </c:pt>
                <c:pt idx="269">
                  <c:v>42620.4792592593</c:v>
                </c:pt>
                <c:pt idx="270">
                  <c:v>42620.4792708333</c:v>
                </c:pt>
                <c:pt idx="271">
                  <c:v>42620.4792824074</c:v>
                </c:pt>
                <c:pt idx="272">
                  <c:v>42620.4792939815</c:v>
                </c:pt>
                <c:pt idx="273">
                  <c:v>42620.4793055556</c:v>
                </c:pt>
                <c:pt idx="274">
                  <c:v>42620.4793171296</c:v>
                </c:pt>
                <c:pt idx="275">
                  <c:v>42620.4793287037</c:v>
                </c:pt>
                <c:pt idx="276">
                  <c:v>42620.4793402778</c:v>
                </c:pt>
                <c:pt idx="277">
                  <c:v>42620.4793518518</c:v>
                </c:pt>
                <c:pt idx="278">
                  <c:v>42620.4793634259</c:v>
                </c:pt>
                <c:pt idx="279">
                  <c:v>42620.479375</c:v>
                </c:pt>
                <c:pt idx="280">
                  <c:v>42620.4793865741</c:v>
                </c:pt>
                <c:pt idx="281">
                  <c:v>42620.4793981481</c:v>
                </c:pt>
                <c:pt idx="282">
                  <c:v>42620.4794097222</c:v>
                </c:pt>
                <c:pt idx="283">
                  <c:v>42620.4794212963</c:v>
                </c:pt>
                <c:pt idx="284">
                  <c:v>42620.4794328704</c:v>
                </c:pt>
                <c:pt idx="285">
                  <c:v>42620.4805324074</c:v>
                </c:pt>
                <c:pt idx="286">
                  <c:v>42620.4805439815</c:v>
                </c:pt>
                <c:pt idx="287">
                  <c:v>42620.4805555556</c:v>
                </c:pt>
                <c:pt idx="288">
                  <c:v>42620.4805671296</c:v>
                </c:pt>
                <c:pt idx="289">
                  <c:v>42620.4805787037</c:v>
                </c:pt>
                <c:pt idx="290">
                  <c:v>42620.4805902778</c:v>
                </c:pt>
                <c:pt idx="291">
                  <c:v>42620.4806018519</c:v>
                </c:pt>
                <c:pt idx="292">
                  <c:v>42620.4806134259</c:v>
                </c:pt>
                <c:pt idx="293">
                  <c:v>42620.480625</c:v>
                </c:pt>
                <c:pt idx="294">
                  <c:v>42620.4806365741</c:v>
                </c:pt>
                <c:pt idx="295">
                  <c:v>42620.4806481482</c:v>
                </c:pt>
                <c:pt idx="296">
                  <c:v>42620.4806597222</c:v>
                </c:pt>
                <c:pt idx="297">
                  <c:v>42620.4806712963</c:v>
                </c:pt>
                <c:pt idx="298">
                  <c:v>42620.4806828704</c:v>
                </c:pt>
                <c:pt idx="299">
                  <c:v>42620.4806944444</c:v>
                </c:pt>
                <c:pt idx="300">
                  <c:v>42620.4807060185</c:v>
                </c:pt>
                <c:pt idx="301">
                  <c:v>42620.4807175926</c:v>
                </c:pt>
                <c:pt idx="302">
                  <c:v>42620.4807291667</c:v>
                </c:pt>
                <c:pt idx="303">
                  <c:v>42620.4807407407</c:v>
                </c:pt>
                <c:pt idx="304">
                  <c:v>42620.4818518519</c:v>
                </c:pt>
                <c:pt idx="305">
                  <c:v>42620.4818634259</c:v>
                </c:pt>
                <c:pt idx="306">
                  <c:v>42620.481875</c:v>
                </c:pt>
                <c:pt idx="307">
                  <c:v>42620.4818865741</c:v>
                </c:pt>
                <c:pt idx="308">
                  <c:v>42620.4818981482</c:v>
                </c:pt>
                <c:pt idx="309">
                  <c:v>42620.4819097222</c:v>
                </c:pt>
                <c:pt idx="310">
                  <c:v>42620.4819212963</c:v>
                </c:pt>
                <c:pt idx="311">
                  <c:v>42620.4819328704</c:v>
                </c:pt>
                <c:pt idx="312">
                  <c:v>42620.4819444444</c:v>
                </c:pt>
                <c:pt idx="313">
                  <c:v>42620.4819560185</c:v>
                </c:pt>
                <c:pt idx="314">
                  <c:v>42620.4819675926</c:v>
                </c:pt>
                <c:pt idx="315">
                  <c:v>42620.4819791667</c:v>
                </c:pt>
                <c:pt idx="316">
                  <c:v>42620.4819907407</c:v>
                </c:pt>
                <c:pt idx="317">
                  <c:v>42620.4820023148</c:v>
                </c:pt>
                <c:pt idx="318">
                  <c:v>42620.4820138889</c:v>
                </c:pt>
                <c:pt idx="319">
                  <c:v>42620.482025463</c:v>
                </c:pt>
                <c:pt idx="320">
                  <c:v>42620.482037037</c:v>
                </c:pt>
                <c:pt idx="321">
                  <c:v>42620.4820486111</c:v>
                </c:pt>
                <c:pt idx="322">
                  <c:v>42620.4820601852</c:v>
                </c:pt>
                <c:pt idx="323">
                  <c:v>42620.4830902778</c:v>
                </c:pt>
                <c:pt idx="324">
                  <c:v>42620.4831018519</c:v>
                </c:pt>
                <c:pt idx="325">
                  <c:v>42620.4831134259</c:v>
                </c:pt>
                <c:pt idx="326">
                  <c:v>42620.483125</c:v>
                </c:pt>
                <c:pt idx="327">
                  <c:v>42620.4831365741</c:v>
                </c:pt>
                <c:pt idx="328">
                  <c:v>42620.4831481481</c:v>
                </c:pt>
                <c:pt idx="329">
                  <c:v>42620.4831597222</c:v>
                </c:pt>
                <c:pt idx="330">
                  <c:v>42620.4831712963</c:v>
                </c:pt>
                <c:pt idx="331">
                  <c:v>42620.4831828704</c:v>
                </c:pt>
                <c:pt idx="332">
                  <c:v>42620.4831944444</c:v>
                </c:pt>
                <c:pt idx="333">
                  <c:v>42620.4832060185</c:v>
                </c:pt>
                <c:pt idx="334">
                  <c:v>42620.4832175926</c:v>
                </c:pt>
                <c:pt idx="335">
                  <c:v>42620.4832291667</c:v>
                </c:pt>
                <c:pt idx="336">
                  <c:v>42620.4832407407</c:v>
                </c:pt>
                <c:pt idx="337">
                  <c:v>42620.4832523148</c:v>
                </c:pt>
                <c:pt idx="338">
                  <c:v>42620.4832638889</c:v>
                </c:pt>
                <c:pt idx="339">
                  <c:v>42620.483275463</c:v>
                </c:pt>
                <c:pt idx="340">
                  <c:v>42620.483287037</c:v>
                </c:pt>
                <c:pt idx="341">
                  <c:v>42620.4832986111</c:v>
                </c:pt>
                <c:pt idx="342">
                  <c:v>42620.4842939815</c:v>
                </c:pt>
                <c:pt idx="343">
                  <c:v>42620.4843055556</c:v>
                </c:pt>
                <c:pt idx="344">
                  <c:v>42620.4843171296</c:v>
                </c:pt>
                <c:pt idx="345">
                  <c:v>42620.4843287037</c:v>
                </c:pt>
                <c:pt idx="346">
                  <c:v>42620.4843402778</c:v>
                </c:pt>
                <c:pt idx="347">
                  <c:v>42620.4843518519</c:v>
                </c:pt>
                <c:pt idx="348">
                  <c:v>42620.4843634259</c:v>
                </c:pt>
                <c:pt idx="349">
                  <c:v>42620.484375</c:v>
                </c:pt>
                <c:pt idx="350">
                  <c:v>42620.4843865741</c:v>
                </c:pt>
                <c:pt idx="351">
                  <c:v>42620.4843981481</c:v>
                </c:pt>
                <c:pt idx="352">
                  <c:v>42620.4844097222</c:v>
                </c:pt>
                <c:pt idx="353">
                  <c:v>42620.4844212963</c:v>
                </c:pt>
                <c:pt idx="354">
                  <c:v>42620.4844328704</c:v>
                </c:pt>
                <c:pt idx="355">
                  <c:v>42620.4844444444</c:v>
                </c:pt>
                <c:pt idx="356">
                  <c:v>42620.4844560185</c:v>
                </c:pt>
                <c:pt idx="357">
                  <c:v>42620.4844675926</c:v>
                </c:pt>
                <c:pt idx="358">
                  <c:v>42620.4844791667</c:v>
                </c:pt>
                <c:pt idx="359">
                  <c:v>42620.4844907407</c:v>
                </c:pt>
                <c:pt idx="360">
                  <c:v>42620.4845023148</c:v>
                </c:pt>
                <c:pt idx="361">
                  <c:v>42620.485462963</c:v>
                </c:pt>
                <c:pt idx="362">
                  <c:v>42620.485474537</c:v>
                </c:pt>
                <c:pt idx="363">
                  <c:v>42620.4854861111</c:v>
                </c:pt>
                <c:pt idx="364">
                  <c:v>42620.4854976852</c:v>
                </c:pt>
                <c:pt idx="365">
                  <c:v>42620.4855092593</c:v>
                </c:pt>
                <c:pt idx="366">
                  <c:v>42620.4855208333</c:v>
                </c:pt>
                <c:pt idx="367">
                  <c:v>42620.4855324074</c:v>
                </c:pt>
                <c:pt idx="368">
                  <c:v>42620.4855439815</c:v>
                </c:pt>
                <c:pt idx="369">
                  <c:v>42620.4855555556</c:v>
                </c:pt>
                <c:pt idx="370">
                  <c:v>42620.4855671296</c:v>
                </c:pt>
                <c:pt idx="371">
                  <c:v>42620.4855787037</c:v>
                </c:pt>
                <c:pt idx="372">
                  <c:v>42620.4855902778</c:v>
                </c:pt>
                <c:pt idx="373">
                  <c:v>42620.4856018519</c:v>
                </c:pt>
                <c:pt idx="374">
                  <c:v>42620.4856134259</c:v>
                </c:pt>
                <c:pt idx="375">
                  <c:v>42620.485625</c:v>
                </c:pt>
                <c:pt idx="376">
                  <c:v>42620.4856365741</c:v>
                </c:pt>
                <c:pt idx="377">
                  <c:v>42620.4856481481</c:v>
                </c:pt>
                <c:pt idx="378">
                  <c:v>42620.4856597222</c:v>
                </c:pt>
                <c:pt idx="379">
                  <c:v>42620.4856712963</c:v>
                </c:pt>
              </c:numCache>
            </c:numRef>
          </c:cat>
          <c:val>
            <c:numRef>
              <c:f>Vmstat!$O$33:$O$412</c:f>
              <c:numCache>
                <c:formatCode>General</c:formatCode>
                <c:ptCount val="3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Date/Time</a:t>
                </a:r>
              </a:p>
            </c:rich>
          </c:tx>
          <c:layout/>
        </c:title>
        <c:numFmt formatCode="ddd m/d/yy hh:mm:ss" sourceLinked="0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No. Pages (re/mf/sr) or Kbytes
    (pi/po/fr/de)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guds.847c8e32.tegu-2016.09.07.11.03.56 Read/Write KB/s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rKB/s aggr1</c:v>
          </c:tx>
          <c:spPr>
            <a:ln w="28575"/>
          </c:spPr>
          <c:marker>
            <c:symbol val="none"/>
          </c:marker>
          <c:cat>
            <c:numRef>
              <c:f>Nicstat!$D$39:$D$418</c:f>
              <c:numCache>
                <c:formatCode>General</c:formatCode>
                <c:ptCount val="380"/>
                <c:pt idx="0">
                  <c:v>42620.4616550926</c:v>
                </c:pt>
                <c:pt idx="1">
                  <c:v>42620.4616666667</c:v>
                </c:pt>
                <c:pt idx="2">
                  <c:v>42620.4616782407</c:v>
                </c:pt>
                <c:pt idx="3">
                  <c:v>42620.4616898148</c:v>
                </c:pt>
                <c:pt idx="4">
                  <c:v>42620.4617013889</c:v>
                </c:pt>
                <c:pt idx="5">
                  <c:v>42620.461712963</c:v>
                </c:pt>
                <c:pt idx="6">
                  <c:v>42620.461724537</c:v>
                </c:pt>
                <c:pt idx="7">
                  <c:v>42620.4617361111</c:v>
                </c:pt>
                <c:pt idx="8">
                  <c:v>42620.4617476852</c:v>
                </c:pt>
                <c:pt idx="9">
                  <c:v>42620.4617592593</c:v>
                </c:pt>
                <c:pt idx="10">
                  <c:v>42620.4617708333</c:v>
                </c:pt>
                <c:pt idx="11">
                  <c:v>42620.4617824074</c:v>
                </c:pt>
                <c:pt idx="12">
                  <c:v>42620.4617939815</c:v>
                </c:pt>
                <c:pt idx="13">
                  <c:v>42620.4618055556</c:v>
                </c:pt>
                <c:pt idx="14">
                  <c:v>42620.4618171296</c:v>
                </c:pt>
                <c:pt idx="15">
                  <c:v>42620.4618287037</c:v>
                </c:pt>
                <c:pt idx="16">
                  <c:v>42620.4618402778</c:v>
                </c:pt>
                <c:pt idx="17">
                  <c:v>42620.4618518519</c:v>
                </c:pt>
                <c:pt idx="18">
                  <c:v>42620.4618634259</c:v>
                </c:pt>
                <c:pt idx="19">
                  <c:v>42620.4629166667</c:v>
                </c:pt>
                <c:pt idx="20">
                  <c:v>42620.4629282407</c:v>
                </c:pt>
                <c:pt idx="21">
                  <c:v>42620.4629398148</c:v>
                </c:pt>
                <c:pt idx="22">
                  <c:v>42620.4629513889</c:v>
                </c:pt>
                <c:pt idx="23">
                  <c:v>42620.462962963</c:v>
                </c:pt>
                <c:pt idx="24">
                  <c:v>42620.462974537</c:v>
                </c:pt>
                <c:pt idx="25">
                  <c:v>42620.4629861111</c:v>
                </c:pt>
                <c:pt idx="26">
                  <c:v>42620.4629976852</c:v>
                </c:pt>
                <c:pt idx="27">
                  <c:v>42620.4630092593</c:v>
                </c:pt>
                <c:pt idx="28">
                  <c:v>42620.4630208333</c:v>
                </c:pt>
                <c:pt idx="29">
                  <c:v>42620.4630324074</c:v>
                </c:pt>
                <c:pt idx="30">
                  <c:v>42620.4630439815</c:v>
                </c:pt>
                <c:pt idx="31">
                  <c:v>42620.4630555556</c:v>
                </c:pt>
                <c:pt idx="32">
                  <c:v>42620.4630671296</c:v>
                </c:pt>
                <c:pt idx="33">
                  <c:v>42620.4630787037</c:v>
                </c:pt>
                <c:pt idx="34">
                  <c:v>42620.4630902778</c:v>
                </c:pt>
                <c:pt idx="35">
                  <c:v>42620.4631018518</c:v>
                </c:pt>
                <c:pt idx="36">
                  <c:v>42620.4631134259</c:v>
                </c:pt>
                <c:pt idx="37">
                  <c:v>42620.463125</c:v>
                </c:pt>
                <c:pt idx="38">
                  <c:v>42620.4641087963</c:v>
                </c:pt>
                <c:pt idx="39">
                  <c:v>42620.4641203704</c:v>
                </c:pt>
                <c:pt idx="40">
                  <c:v>42620.4641319444</c:v>
                </c:pt>
                <c:pt idx="41">
                  <c:v>42620.4641435185</c:v>
                </c:pt>
                <c:pt idx="42">
                  <c:v>42620.4641550926</c:v>
                </c:pt>
                <c:pt idx="43">
                  <c:v>42620.4641666667</c:v>
                </c:pt>
                <c:pt idx="44">
                  <c:v>42620.4641782407</c:v>
                </c:pt>
                <c:pt idx="45">
                  <c:v>42620.4641898148</c:v>
                </c:pt>
                <c:pt idx="46">
                  <c:v>42620.4642013889</c:v>
                </c:pt>
                <c:pt idx="47">
                  <c:v>42620.464212963</c:v>
                </c:pt>
                <c:pt idx="48">
                  <c:v>42620.464224537</c:v>
                </c:pt>
                <c:pt idx="49">
                  <c:v>42620.4642361111</c:v>
                </c:pt>
                <c:pt idx="50">
                  <c:v>42620.4642476852</c:v>
                </c:pt>
                <c:pt idx="51">
                  <c:v>42620.4642592593</c:v>
                </c:pt>
                <c:pt idx="52">
                  <c:v>42620.4642708333</c:v>
                </c:pt>
                <c:pt idx="53">
                  <c:v>42620.4642824074</c:v>
                </c:pt>
                <c:pt idx="54">
                  <c:v>42620.4642939815</c:v>
                </c:pt>
                <c:pt idx="55">
                  <c:v>42620.4643055556</c:v>
                </c:pt>
                <c:pt idx="56">
                  <c:v>42620.4643171296</c:v>
                </c:pt>
                <c:pt idx="57">
                  <c:v>42620.4653935185</c:v>
                </c:pt>
                <c:pt idx="58">
                  <c:v>42620.4654050926</c:v>
                </c:pt>
                <c:pt idx="59">
                  <c:v>42620.4654166667</c:v>
                </c:pt>
                <c:pt idx="60">
                  <c:v>42620.4654282407</c:v>
                </c:pt>
                <c:pt idx="61">
                  <c:v>42620.4654398148</c:v>
                </c:pt>
                <c:pt idx="62">
                  <c:v>42620.4654513889</c:v>
                </c:pt>
                <c:pt idx="63">
                  <c:v>42620.465462963</c:v>
                </c:pt>
                <c:pt idx="64">
                  <c:v>42620.465474537</c:v>
                </c:pt>
                <c:pt idx="65">
                  <c:v>42620.4654861111</c:v>
                </c:pt>
                <c:pt idx="66">
                  <c:v>42620.4654976852</c:v>
                </c:pt>
                <c:pt idx="67">
                  <c:v>42620.4655092593</c:v>
                </c:pt>
                <c:pt idx="68">
                  <c:v>42620.4655208333</c:v>
                </c:pt>
                <c:pt idx="69">
                  <c:v>42620.4655324074</c:v>
                </c:pt>
                <c:pt idx="70">
                  <c:v>42620.4655439815</c:v>
                </c:pt>
                <c:pt idx="71">
                  <c:v>42620.4655555556</c:v>
                </c:pt>
                <c:pt idx="72">
                  <c:v>42620.4655671296</c:v>
                </c:pt>
                <c:pt idx="73">
                  <c:v>42620.4655787037</c:v>
                </c:pt>
                <c:pt idx="74">
                  <c:v>42620.4655902778</c:v>
                </c:pt>
                <c:pt idx="75">
                  <c:v>42620.4656018519</c:v>
                </c:pt>
                <c:pt idx="76">
                  <c:v>42620.4665509259</c:v>
                </c:pt>
                <c:pt idx="77">
                  <c:v>42620.4665625</c:v>
                </c:pt>
                <c:pt idx="78">
                  <c:v>42620.4665740741</c:v>
                </c:pt>
                <c:pt idx="79">
                  <c:v>42620.4665856482</c:v>
                </c:pt>
                <c:pt idx="80">
                  <c:v>42620.4665972222</c:v>
                </c:pt>
                <c:pt idx="81">
                  <c:v>42620.4666087963</c:v>
                </c:pt>
                <c:pt idx="82">
                  <c:v>42620.4666203704</c:v>
                </c:pt>
                <c:pt idx="83">
                  <c:v>42620.4666319444</c:v>
                </c:pt>
                <c:pt idx="84">
                  <c:v>42620.4666435185</c:v>
                </c:pt>
                <c:pt idx="85">
                  <c:v>42620.4666550926</c:v>
                </c:pt>
                <c:pt idx="86">
                  <c:v>42620.4666666667</c:v>
                </c:pt>
                <c:pt idx="87">
                  <c:v>42620.4666782407</c:v>
                </c:pt>
                <c:pt idx="88">
                  <c:v>42620.4666898148</c:v>
                </c:pt>
                <c:pt idx="89">
                  <c:v>42620.4667013889</c:v>
                </c:pt>
                <c:pt idx="90">
                  <c:v>42620.466712963</c:v>
                </c:pt>
                <c:pt idx="91">
                  <c:v>42620.466724537</c:v>
                </c:pt>
                <c:pt idx="92">
                  <c:v>42620.4667361111</c:v>
                </c:pt>
                <c:pt idx="93">
                  <c:v>42620.4667476852</c:v>
                </c:pt>
                <c:pt idx="94">
                  <c:v>42620.4667592593</c:v>
                </c:pt>
                <c:pt idx="95">
                  <c:v>42620.4679166667</c:v>
                </c:pt>
                <c:pt idx="96">
                  <c:v>42620.4679282407</c:v>
                </c:pt>
                <c:pt idx="97">
                  <c:v>42620.4679398148</c:v>
                </c:pt>
                <c:pt idx="98">
                  <c:v>42620.4679513889</c:v>
                </c:pt>
                <c:pt idx="99">
                  <c:v>42620.467962963</c:v>
                </c:pt>
                <c:pt idx="100">
                  <c:v>42620.467974537</c:v>
                </c:pt>
                <c:pt idx="101">
                  <c:v>42620.4679861111</c:v>
                </c:pt>
                <c:pt idx="102">
                  <c:v>42620.4679976852</c:v>
                </c:pt>
                <c:pt idx="103">
                  <c:v>42620.4680092593</c:v>
                </c:pt>
                <c:pt idx="104">
                  <c:v>42620.4680208333</c:v>
                </c:pt>
                <c:pt idx="105">
                  <c:v>42620.4680324074</c:v>
                </c:pt>
                <c:pt idx="106">
                  <c:v>42620.4680439815</c:v>
                </c:pt>
                <c:pt idx="107">
                  <c:v>42620.4680555556</c:v>
                </c:pt>
                <c:pt idx="108">
                  <c:v>42620.4680671296</c:v>
                </c:pt>
                <c:pt idx="109">
                  <c:v>42620.4680787037</c:v>
                </c:pt>
                <c:pt idx="110">
                  <c:v>42620.4680902778</c:v>
                </c:pt>
                <c:pt idx="111">
                  <c:v>42620.4681018519</c:v>
                </c:pt>
                <c:pt idx="112">
                  <c:v>42620.4681134259</c:v>
                </c:pt>
                <c:pt idx="113">
                  <c:v>42620.468125</c:v>
                </c:pt>
                <c:pt idx="114">
                  <c:v>42620.4693634259</c:v>
                </c:pt>
                <c:pt idx="115">
                  <c:v>42620.469375</c:v>
                </c:pt>
                <c:pt idx="116">
                  <c:v>42620.4693865741</c:v>
                </c:pt>
                <c:pt idx="117">
                  <c:v>42620.4693981481</c:v>
                </c:pt>
                <c:pt idx="118">
                  <c:v>42620.4694097222</c:v>
                </c:pt>
                <c:pt idx="119">
                  <c:v>42620.4694212963</c:v>
                </c:pt>
                <c:pt idx="120">
                  <c:v>42620.4694328704</c:v>
                </c:pt>
                <c:pt idx="121">
                  <c:v>42620.4694444444</c:v>
                </c:pt>
                <c:pt idx="122">
                  <c:v>42620.4694560185</c:v>
                </c:pt>
                <c:pt idx="123">
                  <c:v>42620.4694675926</c:v>
                </c:pt>
                <c:pt idx="124">
                  <c:v>42620.4694791667</c:v>
                </c:pt>
                <c:pt idx="125">
                  <c:v>42620.4694907407</c:v>
                </c:pt>
                <c:pt idx="126">
                  <c:v>42620.4695023148</c:v>
                </c:pt>
                <c:pt idx="127">
                  <c:v>42620.4695138889</c:v>
                </c:pt>
                <c:pt idx="128">
                  <c:v>42620.469525463</c:v>
                </c:pt>
                <c:pt idx="129">
                  <c:v>42620.469537037</c:v>
                </c:pt>
                <c:pt idx="130">
                  <c:v>42620.4695486111</c:v>
                </c:pt>
                <c:pt idx="131">
                  <c:v>42620.4695601852</c:v>
                </c:pt>
                <c:pt idx="132">
                  <c:v>42620.4695717593</c:v>
                </c:pt>
                <c:pt idx="133">
                  <c:v>42620.4706828704</c:v>
                </c:pt>
                <c:pt idx="134">
                  <c:v>42620.4706944444</c:v>
                </c:pt>
                <c:pt idx="135">
                  <c:v>42620.4707060185</c:v>
                </c:pt>
                <c:pt idx="136">
                  <c:v>42620.4707175926</c:v>
                </c:pt>
                <c:pt idx="137">
                  <c:v>42620.4707291667</c:v>
                </c:pt>
                <c:pt idx="138">
                  <c:v>42620.4707407407</c:v>
                </c:pt>
                <c:pt idx="139">
                  <c:v>42620.4707523148</c:v>
                </c:pt>
                <c:pt idx="140">
                  <c:v>42620.4707638889</c:v>
                </c:pt>
                <c:pt idx="141">
                  <c:v>42620.470775463</c:v>
                </c:pt>
                <c:pt idx="142">
                  <c:v>42620.470787037</c:v>
                </c:pt>
                <c:pt idx="143">
                  <c:v>42620.4707986111</c:v>
                </c:pt>
                <c:pt idx="144">
                  <c:v>42620.4708101852</c:v>
                </c:pt>
                <c:pt idx="145">
                  <c:v>42620.4708217593</c:v>
                </c:pt>
                <c:pt idx="146">
                  <c:v>42620.4708333333</c:v>
                </c:pt>
                <c:pt idx="147">
                  <c:v>42620.4708449074</c:v>
                </c:pt>
                <c:pt idx="148">
                  <c:v>42620.4708564815</c:v>
                </c:pt>
                <c:pt idx="149">
                  <c:v>42620.4708680556</c:v>
                </c:pt>
                <c:pt idx="150">
                  <c:v>42620.4708796296</c:v>
                </c:pt>
                <c:pt idx="151">
                  <c:v>42620.4708912037</c:v>
                </c:pt>
                <c:pt idx="152">
                  <c:v>42620.4718634259</c:v>
                </c:pt>
                <c:pt idx="153">
                  <c:v>42620.471875</c:v>
                </c:pt>
                <c:pt idx="154">
                  <c:v>42620.4718865741</c:v>
                </c:pt>
                <c:pt idx="155">
                  <c:v>42620.4718981481</c:v>
                </c:pt>
                <c:pt idx="156">
                  <c:v>42620.4719097222</c:v>
                </c:pt>
                <c:pt idx="157">
                  <c:v>42620.4719212963</c:v>
                </c:pt>
                <c:pt idx="158">
                  <c:v>42620.4719328704</c:v>
                </c:pt>
                <c:pt idx="159">
                  <c:v>42620.4719444444</c:v>
                </c:pt>
                <c:pt idx="160">
                  <c:v>42620.4719560185</c:v>
                </c:pt>
                <c:pt idx="161">
                  <c:v>42620.4719675926</c:v>
                </c:pt>
                <c:pt idx="162">
                  <c:v>42620.4719791667</c:v>
                </c:pt>
                <c:pt idx="163">
                  <c:v>42620.4719907407</c:v>
                </c:pt>
                <c:pt idx="164">
                  <c:v>42620.4720023148</c:v>
                </c:pt>
                <c:pt idx="165">
                  <c:v>42620.4720138889</c:v>
                </c:pt>
                <c:pt idx="166">
                  <c:v>42620.472025463</c:v>
                </c:pt>
                <c:pt idx="167">
                  <c:v>42620.472037037</c:v>
                </c:pt>
                <c:pt idx="168">
                  <c:v>42620.4720486111</c:v>
                </c:pt>
                <c:pt idx="169">
                  <c:v>42620.4720601852</c:v>
                </c:pt>
                <c:pt idx="170">
                  <c:v>42620.4720717593</c:v>
                </c:pt>
                <c:pt idx="171">
                  <c:v>42620.473125</c:v>
                </c:pt>
                <c:pt idx="172">
                  <c:v>42620.4731365741</c:v>
                </c:pt>
                <c:pt idx="173">
                  <c:v>42620.4731481482</c:v>
                </c:pt>
                <c:pt idx="174">
                  <c:v>42620.4731597222</c:v>
                </c:pt>
                <c:pt idx="175">
                  <c:v>42620.4731712963</c:v>
                </c:pt>
                <c:pt idx="176">
                  <c:v>42620.4731828704</c:v>
                </c:pt>
                <c:pt idx="177">
                  <c:v>42620.4731944444</c:v>
                </c:pt>
                <c:pt idx="178">
                  <c:v>42620.4732060185</c:v>
                </c:pt>
                <c:pt idx="179">
                  <c:v>42620.4732175926</c:v>
                </c:pt>
                <c:pt idx="180">
                  <c:v>42620.4732291667</c:v>
                </c:pt>
                <c:pt idx="181">
                  <c:v>42620.4732407407</c:v>
                </c:pt>
                <c:pt idx="182">
                  <c:v>42620.4732523148</c:v>
                </c:pt>
                <c:pt idx="183">
                  <c:v>42620.4732638889</c:v>
                </c:pt>
                <c:pt idx="184">
                  <c:v>42620.473275463</c:v>
                </c:pt>
                <c:pt idx="185">
                  <c:v>42620.473287037</c:v>
                </c:pt>
                <c:pt idx="186">
                  <c:v>42620.4732986111</c:v>
                </c:pt>
                <c:pt idx="187">
                  <c:v>42620.4733101852</c:v>
                </c:pt>
                <c:pt idx="188">
                  <c:v>42620.4733217593</c:v>
                </c:pt>
                <c:pt idx="189">
                  <c:v>42620.4733333333</c:v>
                </c:pt>
                <c:pt idx="190">
                  <c:v>42620.4743634259</c:v>
                </c:pt>
                <c:pt idx="191">
                  <c:v>42620.474375</c:v>
                </c:pt>
                <c:pt idx="192">
                  <c:v>42620.4743865741</c:v>
                </c:pt>
                <c:pt idx="193">
                  <c:v>42620.4743981482</c:v>
                </c:pt>
                <c:pt idx="194">
                  <c:v>42620.4744097222</c:v>
                </c:pt>
                <c:pt idx="195">
                  <c:v>42620.4744212963</c:v>
                </c:pt>
                <c:pt idx="196">
                  <c:v>42620.4744328704</c:v>
                </c:pt>
                <c:pt idx="197">
                  <c:v>42620.4744444444</c:v>
                </c:pt>
                <c:pt idx="198">
                  <c:v>42620.4744560185</c:v>
                </c:pt>
                <c:pt idx="199">
                  <c:v>42620.4744675926</c:v>
                </c:pt>
                <c:pt idx="200">
                  <c:v>42620.4744791667</c:v>
                </c:pt>
                <c:pt idx="201">
                  <c:v>42620.4744907407</c:v>
                </c:pt>
                <c:pt idx="202">
                  <c:v>42620.4745023148</c:v>
                </c:pt>
                <c:pt idx="203">
                  <c:v>42620.4745138889</c:v>
                </c:pt>
                <c:pt idx="204">
                  <c:v>42620.474525463</c:v>
                </c:pt>
                <c:pt idx="205">
                  <c:v>42620.474537037</c:v>
                </c:pt>
                <c:pt idx="206">
                  <c:v>42620.4745486111</c:v>
                </c:pt>
                <c:pt idx="207">
                  <c:v>42620.4745601852</c:v>
                </c:pt>
                <c:pt idx="208">
                  <c:v>42620.4745717593</c:v>
                </c:pt>
                <c:pt idx="209">
                  <c:v>42620.4756481481</c:v>
                </c:pt>
                <c:pt idx="210">
                  <c:v>42620.4756597222</c:v>
                </c:pt>
                <c:pt idx="211">
                  <c:v>42620.4756712963</c:v>
                </c:pt>
                <c:pt idx="212">
                  <c:v>42620.4756828704</c:v>
                </c:pt>
                <c:pt idx="213">
                  <c:v>42620.4756944444</c:v>
                </c:pt>
                <c:pt idx="214">
                  <c:v>42620.4757060185</c:v>
                </c:pt>
                <c:pt idx="215">
                  <c:v>42620.4757175926</c:v>
                </c:pt>
                <c:pt idx="216">
                  <c:v>42620.4757291667</c:v>
                </c:pt>
                <c:pt idx="217">
                  <c:v>42620.4757407407</c:v>
                </c:pt>
                <c:pt idx="218">
                  <c:v>42620.4757523148</c:v>
                </c:pt>
                <c:pt idx="219">
                  <c:v>42620.4757638889</c:v>
                </c:pt>
                <c:pt idx="220">
                  <c:v>42620.475775463</c:v>
                </c:pt>
                <c:pt idx="221">
                  <c:v>42620.475787037</c:v>
                </c:pt>
                <c:pt idx="222">
                  <c:v>42620.4757986111</c:v>
                </c:pt>
                <c:pt idx="223">
                  <c:v>42620.4758101852</c:v>
                </c:pt>
                <c:pt idx="224">
                  <c:v>42620.4758217593</c:v>
                </c:pt>
                <c:pt idx="225">
                  <c:v>42620.4758333333</c:v>
                </c:pt>
                <c:pt idx="226">
                  <c:v>42620.4758449074</c:v>
                </c:pt>
                <c:pt idx="227">
                  <c:v>42620.4758564815</c:v>
                </c:pt>
                <c:pt idx="228">
                  <c:v>42620.4769097222</c:v>
                </c:pt>
                <c:pt idx="229">
                  <c:v>42620.4769212963</c:v>
                </c:pt>
                <c:pt idx="230">
                  <c:v>42620.4769328704</c:v>
                </c:pt>
                <c:pt idx="231">
                  <c:v>42620.4769444444</c:v>
                </c:pt>
                <c:pt idx="232">
                  <c:v>42620.4769560185</c:v>
                </c:pt>
                <c:pt idx="233">
                  <c:v>42620.4769675926</c:v>
                </c:pt>
                <c:pt idx="234">
                  <c:v>42620.4769791667</c:v>
                </c:pt>
                <c:pt idx="235">
                  <c:v>42620.4769907407</c:v>
                </c:pt>
                <c:pt idx="236">
                  <c:v>42620.4770023148</c:v>
                </c:pt>
                <c:pt idx="237">
                  <c:v>42620.4770138889</c:v>
                </c:pt>
                <c:pt idx="238">
                  <c:v>42620.477025463</c:v>
                </c:pt>
                <c:pt idx="239">
                  <c:v>42620.477037037</c:v>
                </c:pt>
                <c:pt idx="240">
                  <c:v>42620.4770486111</c:v>
                </c:pt>
                <c:pt idx="241">
                  <c:v>42620.4770601852</c:v>
                </c:pt>
                <c:pt idx="242">
                  <c:v>42620.4770717593</c:v>
                </c:pt>
                <c:pt idx="243">
                  <c:v>42620.4770833333</c:v>
                </c:pt>
                <c:pt idx="244">
                  <c:v>42620.4770949074</c:v>
                </c:pt>
                <c:pt idx="245">
                  <c:v>42620.4771064815</c:v>
                </c:pt>
                <c:pt idx="246">
                  <c:v>42620.4771180556</c:v>
                </c:pt>
                <c:pt idx="247">
                  <c:v>42620.4780671296</c:v>
                </c:pt>
                <c:pt idx="248">
                  <c:v>42620.4780787037</c:v>
                </c:pt>
                <c:pt idx="249">
                  <c:v>42620.4780902778</c:v>
                </c:pt>
                <c:pt idx="250">
                  <c:v>42620.4781018519</c:v>
                </c:pt>
                <c:pt idx="251">
                  <c:v>42620.4781134259</c:v>
                </c:pt>
                <c:pt idx="252">
                  <c:v>42620.478125</c:v>
                </c:pt>
                <c:pt idx="253">
                  <c:v>42620.4781365741</c:v>
                </c:pt>
                <c:pt idx="254">
                  <c:v>42620.4781481481</c:v>
                </c:pt>
                <c:pt idx="255">
                  <c:v>42620.4781597222</c:v>
                </c:pt>
                <c:pt idx="256">
                  <c:v>42620.4781712963</c:v>
                </c:pt>
                <c:pt idx="257">
                  <c:v>42620.4781828704</c:v>
                </c:pt>
                <c:pt idx="258">
                  <c:v>42620.4781944444</c:v>
                </c:pt>
                <c:pt idx="259">
                  <c:v>42620.4782060185</c:v>
                </c:pt>
                <c:pt idx="260">
                  <c:v>42620.4782175926</c:v>
                </c:pt>
                <c:pt idx="261">
                  <c:v>42620.4782291667</c:v>
                </c:pt>
                <c:pt idx="262">
                  <c:v>42620.4782407407</c:v>
                </c:pt>
                <c:pt idx="263">
                  <c:v>42620.4782523148</c:v>
                </c:pt>
                <c:pt idx="264">
                  <c:v>42620.4782638889</c:v>
                </c:pt>
                <c:pt idx="265">
                  <c:v>42620.478275463</c:v>
                </c:pt>
                <c:pt idx="266">
                  <c:v>42620.4792939815</c:v>
                </c:pt>
                <c:pt idx="267">
                  <c:v>42620.4793055556</c:v>
                </c:pt>
                <c:pt idx="268">
                  <c:v>42620.4793171296</c:v>
                </c:pt>
                <c:pt idx="269">
                  <c:v>42620.4793287037</c:v>
                </c:pt>
                <c:pt idx="270">
                  <c:v>42620.4793402778</c:v>
                </c:pt>
                <c:pt idx="271">
                  <c:v>42620.4793518518</c:v>
                </c:pt>
                <c:pt idx="272">
                  <c:v>42620.4793634259</c:v>
                </c:pt>
                <c:pt idx="273">
                  <c:v>42620.479375</c:v>
                </c:pt>
                <c:pt idx="274">
                  <c:v>42620.4793865741</c:v>
                </c:pt>
                <c:pt idx="275">
                  <c:v>42620.4793981481</c:v>
                </c:pt>
                <c:pt idx="276">
                  <c:v>42620.4794097222</c:v>
                </c:pt>
                <c:pt idx="277">
                  <c:v>42620.4794212963</c:v>
                </c:pt>
                <c:pt idx="278">
                  <c:v>42620.4794328704</c:v>
                </c:pt>
                <c:pt idx="279">
                  <c:v>42620.4794444444</c:v>
                </c:pt>
                <c:pt idx="280">
                  <c:v>42620.4794560185</c:v>
                </c:pt>
                <c:pt idx="281">
                  <c:v>42620.4794675926</c:v>
                </c:pt>
                <c:pt idx="282">
                  <c:v>42620.4794791667</c:v>
                </c:pt>
                <c:pt idx="283">
                  <c:v>42620.4794907407</c:v>
                </c:pt>
                <c:pt idx="284">
                  <c:v>42620.4795023148</c:v>
                </c:pt>
                <c:pt idx="285">
                  <c:v>42620.4806018519</c:v>
                </c:pt>
                <c:pt idx="286">
                  <c:v>42620.4806134259</c:v>
                </c:pt>
                <c:pt idx="287">
                  <c:v>42620.480625</c:v>
                </c:pt>
                <c:pt idx="288">
                  <c:v>42620.4806365741</c:v>
                </c:pt>
                <c:pt idx="289">
                  <c:v>42620.4806481482</c:v>
                </c:pt>
                <c:pt idx="290">
                  <c:v>42620.4806597222</c:v>
                </c:pt>
                <c:pt idx="291">
                  <c:v>42620.4806712963</c:v>
                </c:pt>
                <c:pt idx="292">
                  <c:v>42620.4806828704</c:v>
                </c:pt>
                <c:pt idx="293">
                  <c:v>42620.4806944444</c:v>
                </c:pt>
                <c:pt idx="294">
                  <c:v>42620.4807060185</c:v>
                </c:pt>
                <c:pt idx="295">
                  <c:v>42620.4807175926</c:v>
                </c:pt>
                <c:pt idx="296">
                  <c:v>42620.4807291667</c:v>
                </c:pt>
                <c:pt idx="297">
                  <c:v>42620.4807407407</c:v>
                </c:pt>
                <c:pt idx="298">
                  <c:v>42620.4807523148</c:v>
                </c:pt>
                <c:pt idx="299">
                  <c:v>42620.4807638889</c:v>
                </c:pt>
                <c:pt idx="300">
                  <c:v>42620.480775463</c:v>
                </c:pt>
                <c:pt idx="301">
                  <c:v>42620.480787037</c:v>
                </c:pt>
                <c:pt idx="302">
                  <c:v>42620.4807986111</c:v>
                </c:pt>
                <c:pt idx="303">
                  <c:v>42620.4808101852</c:v>
                </c:pt>
                <c:pt idx="304">
                  <c:v>42620.4819212963</c:v>
                </c:pt>
                <c:pt idx="305">
                  <c:v>42620.4819328704</c:v>
                </c:pt>
                <c:pt idx="306">
                  <c:v>42620.4819444444</c:v>
                </c:pt>
                <c:pt idx="307">
                  <c:v>42620.4819560185</c:v>
                </c:pt>
                <c:pt idx="308">
                  <c:v>42620.4819675926</c:v>
                </c:pt>
                <c:pt idx="309">
                  <c:v>42620.4819791667</c:v>
                </c:pt>
                <c:pt idx="310">
                  <c:v>42620.4819907407</c:v>
                </c:pt>
                <c:pt idx="311">
                  <c:v>42620.4820023148</c:v>
                </c:pt>
                <c:pt idx="312">
                  <c:v>42620.4820138889</c:v>
                </c:pt>
                <c:pt idx="313">
                  <c:v>42620.482025463</c:v>
                </c:pt>
                <c:pt idx="314">
                  <c:v>42620.482037037</c:v>
                </c:pt>
                <c:pt idx="315">
                  <c:v>42620.4820486111</c:v>
                </c:pt>
                <c:pt idx="316">
                  <c:v>42620.4820601852</c:v>
                </c:pt>
                <c:pt idx="317">
                  <c:v>42620.4820717593</c:v>
                </c:pt>
                <c:pt idx="318">
                  <c:v>42620.4820833333</c:v>
                </c:pt>
                <c:pt idx="319">
                  <c:v>42620.4820949074</c:v>
                </c:pt>
                <c:pt idx="320">
                  <c:v>42620.4821064815</c:v>
                </c:pt>
                <c:pt idx="321">
                  <c:v>42620.4821180556</c:v>
                </c:pt>
                <c:pt idx="322">
                  <c:v>42620.4821296296</c:v>
                </c:pt>
                <c:pt idx="323">
                  <c:v>42620.4831597222</c:v>
                </c:pt>
                <c:pt idx="324">
                  <c:v>42620.4831712963</c:v>
                </c:pt>
                <c:pt idx="325">
                  <c:v>42620.4831828704</c:v>
                </c:pt>
                <c:pt idx="326">
                  <c:v>42620.4831944444</c:v>
                </c:pt>
                <c:pt idx="327">
                  <c:v>42620.4832060185</c:v>
                </c:pt>
                <c:pt idx="328">
                  <c:v>42620.4832175926</c:v>
                </c:pt>
                <c:pt idx="329">
                  <c:v>42620.4832291667</c:v>
                </c:pt>
                <c:pt idx="330">
                  <c:v>42620.4832407407</c:v>
                </c:pt>
                <c:pt idx="331">
                  <c:v>42620.4832523148</c:v>
                </c:pt>
                <c:pt idx="332">
                  <c:v>42620.4832638889</c:v>
                </c:pt>
                <c:pt idx="333">
                  <c:v>42620.483275463</c:v>
                </c:pt>
                <c:pt idx="334">
                  <c:v>42620.483287037</c:v>
                </c:pt>
                <c:pt idx="335">
                  <c:v>42620.4832986111</c:v>
                </c:pt>
                <c:pt idx="336">
                  <c:v>42620.4833101852</c:v>
                </c:pt>
                <c:pt idx="337">
                  <c:v>42620.4833217593</c:v>
                </c:pt>
                <c:pt idx="338">
                  <c:v>42620.4833333333</c:v>
                </c:pt>
                <c:pt idx="339">
                  <c:v>42620.4833449074</c:v>
                </c:pt>
                <c:pt idx="340">
                  <c:v>42620.4833564815</c:v>
                </c:pt>
                <c:pt idx="341">
                  <c:v>42620.4833680556</c:v>
                </c:pt>
                <c:pt idx="342">
                  <c:v>42620.4843634259</c:v>
                </c:pt>
                <c:pt idx="343">
                  <c:v>42620.484375</c:v>
                </c:pt>
                <c:pt idx="344">
                  <c:v>42620.4843865741</c:v>
                </c:pt>
                <c:pt idx="345">
                  <c:v>42620.4843981481</c:v>
                </c:pt>
                <c:pt idx="346">
                  <c:v>42620.4844097222</c:v>
                </c:pt>
                <c:pt idx="347">
                  <c:v>42620.4844212963</c:v>
                </c:pt>
                <c:pt idx="348">
                  <c:v>42620.4844328704</c:v>
                </c:pt>
                <c:pt idx="349">
                  <c:v>42620.4844444444</c:v>
                </c:pt>
                <c:pt idx="350">
                  <c:v>42620.4844560185</c:v>
                </c:pt>
                <c:pt idx="351">
                  <c:v>42620.4844675926</c:v>
                </c:pt>
                <c:pt idx="352">
                  <c:v>42620.4844791667</c:v>
                </c:pt>
                <c:pt idx="353">
                  <c:v>42620.4844907407</c:v>
                </c:pt>
                <c:pt idx="354">
                  <c:v>42620.4845023148</c:v>
                </c:pt>
                <c:pt idx="355">
                  <c:v>42620.4845138889</c:v>
                </c:pt>
                <c:pt idx="356">
                  <c:v>42620.484525463</c:v>
                </c:pt>
                <c:pt idx="357">
                  <c:v>42620.484537037</c:v>
                </c:pt>
                <c:pt idx="358">
                  <c:v>42620.4845486111</c:v>
                </c:pt>
                <c:pt idx="359">
                  <c:v>42620.4845601852</c:v>
                </c:pt>
                <c:pt idx="360">
                  <c:v>42620.4845717593</c:v>
                </c:pt>
                <c:pt idx="361">
                  <c:v>42620.4855324074</c:v>
                </c:pt>
                <c:pt idx="362">
                  <c:v>42620.4855439815</c:v>
                </c:pt>
                <c:pt idx="363">
                  <c:v>42620.4855555556</c:v>
                </c:pt>
                <c:pt idx="364">
                  <c:v>42620.4855671296</c:v>
                </c:pt>
                <c:pt idx="365">
                  <c:v>42620.4855787037</c:v>
                </c:pt>
                <c:pt idx="366">
                  <c:v>42620.4855902778</c:v>
                </c:pt>
                <c:pt idx="367">
                  <c:v>42620.4856018519</c:v>
                </c:pt>
                <c:pt idx="368">
                  <c:v>42620.4856134259</c:v>
                </c:pt>
                <c:pt idx="369">
                  <c:v>42620.485625</c:v>
                </c:pt>
                <c:pt idx="370">
                  <c:v>42620.4856365741</c:v>
                </c:pt>
                <c:pt idx="371">
                  <c:v>42620.4856481481</c:v>
                </c:pt>
                <c:pt idx="372">
                  <c:v>42620.4856597222</c:v>
                </c:pt>
                <c:pt idx="373">
                  <c:v>42620.4856712963</c:v>
                </c:pt>
                <c:pt idx="374">
                  <c:v>42620.4856828704</c:v>
                </c:pt>
                <c:pt idx="375">
                  <c:v>42620.4856944444</c:v>
                </c:pt>
                <c:pt idx="376">
                  <c:v>42620.4857060185</c:v>
                </c:pt>
                <c:pt idx="377">
                  <c:v>42620.4857175926</c:v>
                </c:pt>
                <c:pt idx="378">
                  <c:v>42620.4857291667</c:v>
                </c:pt>
                <c:pt idx="379">
                  <c:v>42620.4857407407</c:v>
                </c:pt>
              </c:numCache>
            </c:numRef>
          </c:cat>
          <c:val>
            <c:numRef>
              <c:f>Nicstat!$E$39:$E$418</c:f>
              <c:numCache>
                <c:formatCode>General</c:formatCode>
                <c:ptCount val="380"/>
                <c:pt idx="0">
                  <c:v>59703.8</c:v>
                </c:pt>
                <c:pt idx="1">
                  <c:v>67693.3</c:v>
                </c:pt>
                <c:pt idx="2">
                  <c:v>20189.1</c:v>
                </c:pt>
                <c:pt idx="3">
                  <c:v>23310.8</c:v>
                </c:pt>
                <c:pt idx="4">
                  <c:v>20807.6</c:v>
                </c:pt>
                <c:pt idx="5">
                  <c:v>18342.1</c:v>
                </c:pt>
                <c:pt idx="6">
                  <c:v>17076.9</c:v>
                </c:pt>
                <c:pt idx="7">
                  <c:v>17474.3</c:v>
                </c:pt>
                <c:pt idx="8">
                  <c:v>23770.5</c:v>
                </c:pt>
                <c:pt idx="9">
                  <c:v>123285</c:v>
                </c:pt>
                <c:pt idx="10">
                  <c:v>27531.1</c:v>
                </c:pt>
                <c:pt idx="11">
                  <c:v>19016.5</c:v>
                </c:pt>
                <c:pt idx="12">
                  <c:v>30437.2</c:v>
                </c:pt>
                <c:pt idx="13">
                  <c:v>36596.8</c:v>
                </c:pt>
                <c:pt idx="14">
                  <c:v>66704</c:v>
                </c:pt>
                <c:pt idx="15">
                  <c:v>32420.1</c:v>
                </c:pt>
                <c:pt idx="16">
                  <c:v>143010</c:v>
                </c:pt>
                <c:pt idx="17">
                  <c:v>131321</c:v>
                </c:pt>
                <c:pt idx="18">
                  <c:v>44320.2</c:v>
                </c:pt>
                <c:pt idx="19">
                  <c:v>30961.6</c:v>
                </c:pt>
                <c:pt idx="20">
                  <c:v>34836.2</c:v>
                </c:pt>
                <c:pt idx="21">
                  <c:v>67126.1</c:v>
                </c:pt>
                <c:pt idx="22">
                  <c:v>65346.2</c:v>
                </c:pt>
                <c:pt idx="23">
                  <c:v>82572.1</c:v>
                </c:pt>
                <c:pt idx="24">
                  <c:v>30284.9</c:v>
                </c:pt>
                <c:pt idx="25">
                  <c:v>29525</c:v>
                </c:pt>
                <c:pt idx="26">
                  <c:v>30629.3</c:v>
                </c:pt>
                <c:pt idx="27">
                  <c:v>31025.6</c:v>
                </c:pt>
                <c:pt idx="28">
                  <c:v>35945</c:v>
                </c:pt>
                <c:pt idx="29">
                  <c:v>63792.2</c:v>
                </c:pt>
                <c:pt idx="30">
                  <c:v>44072.2</c:v>
                </c:pt>
                <c:pt idx="31">
                  <c:v>42271.2</c:v>
                </c:pt>
                <c:pt idx="32">
                  <c:v>59856.4</c:v>
                </c:pt>
                <c:pt idx="33">
                  <c:v>33823.5</c:v>
                </c:pt>
                <c:pt idx="34">
                  <c:v>33618</c:v>
                </c:pt>
                <c:pt idx="35">
                  <c:v>45034.7</c:v>
                </c:pt>
                <c:pt idx="36">
                  <c:v>27766</c:v>
                </c:pt>
                <c:pt idx="37">
                  <c:v>86698.5</c:v>
                </c:pt>
                <c:pt idx="38">
                  <c:v>37130.6</c:v>
                </c:pt>
                <c:pt idx="39">
                  <c:v>43850</c:v>
                </c:pt>
                <c:pt idx="40">
                  <c:v>48716.6</c:v>
                </c:pt>
                <c:pt idx="41">
                  <c:v>38875.9</c:v>
                </c:pt>
                <c:pt idx="42">
                  <c:v>103986</c:v>
                </c:pt>
                <c:pt idx="43">
                  <c:v>81505.3</c:v>
                </c:pt>
                <c:pt idx="44">
                  <c:v>38566.7</c:v>
                </c:pt>
                <c:pt idx="45">
                  <c:v>42783</c:v>
                </c:pt>
                <c:pt idx="46">
                  <c:v>47199.2</c:v>
                </c:pt>
                <c:pt idx="47">
                  <c:v>43524.2</c:v>
                </c:pt>
                <c:pt idx="48">
                  <c:v>40016.3</c:v>
                </c:pt>
                <c:pt idx="49">
                  <c:v>69297.2</c:v>
                </c:pt>
                <c:pt idx="50">
                  <c:v>42629.2</c:v>
                </c:pt>
                <c:pt idx="51">
                  <c:v>36202.5</c:v>
                </c:pt>
                <c:pt idx="52">
                  <c:v>70107.5</c:v>
                </c:pt>
                <c:pt idx="53">
                  <c:v>76508.4</c:v>
                </c:pt>
                <c:pt idx="54">
                  <c:v>42752</c:v>
                </c:pt>
                <c:pt idx="55">
                  <c:v>70829.9</c:v>
                </c:pt>
                <c:pt idx="56">
                  <c:v>58297.5</c:v>
                </c:pt>
                <c:pt idx="57">
                  <c:v>42004.3</c:v>
                </c:pt>
                <c:pt idx="58">
                  <c:v>45131.8</c:v>
                </c:pt>
                <c:pt idx="59">
                  <c:v>89670.5</c:v>
                </c:pt>
                <c:pt idx="60">
                  <c:v>82782.8</c:v>
                </c:pt>
                <c:pt idx="61">
                  <c:v>71428.5</c:v>
                </c:pt>
                <c:pt idx="62">
                  <c:v>88363</c:v>
                </c:pt>
                <c:pt idx="63">
                  <c:v>58346.5</c:v>
                </c:pt>
                <c:pt idx="64">
                  <c:v>55950.8</c:v>
                </c:pt>
                <c:pt idx="65">
                  <c:v>60649</c:v>
                </c:pt>
                <c:pt idx="66">
                  <c:v>162569</c:v>
                </c:pt>
                <c:pt idx="67">
                  <c:v>109497</c:v>
                </c:pt>
                <c:pt idx="68">
                  <c:v>84828.3</c:v>
                </c:pt>
                <c:pt idx="69">
                  <c:v>56513.6</c:v>
                </c:pt>
                <c:pt idx="70">
                  <c:v>56405.1</c:v>
                </c:pt>
                <c:pt idx="71">
                  <c:v>76401.3</c:v>
                </c:pt>
                <c:pt idx="72">
                  <c:v>71265.2</c:v>
                </c:pt>
                <c:pt idx="73">
                  <c:v>41055.7</c:v>
                </c:pt>
                <c:pt idx="74">
                  <c:v>62006.8</c:v>
                </c:pt>
                <c:pt idx="75">
                  <c:v>40366.1</c:v>
                </c:pt>
                <c:pt idx="76">
                  <c:v>32670.3</c:v>
                </c:pt>
                <c:pt idx="77">
                  <c:v>33436.4</c:v>
                </c:pt>
                <c:pt idx="78">
                  <c:v>38334.5</c:v>
                </c:pt>
                <c:pt idx="79">
                  <c:v>45033.6</c:v>
                </c:pt>
                <c:pt idx="80">
                  <c:v>34136.1</c:v>
                </c:pt>
                <c:pt idx="81">
                  <c:v>56658.6</c:v>
                </c:pt>
                <c:pt idx="82">
                  <c:v>56755.1</c:v>
                </c:pt>
                <c:pt idx="83">
                  <c:v>116205</c:v>
                </c:pt>
                <c:pt idx="84">
                  <c:v>37359.8</c:v>
                </c:pt>
                <c:pt idx="85">
                  <c:v>167495</c:v>
                </c:pt>
                <c:pt idx="86">
                  <c:v>71353.9</c:v>
                </c:pt>
                <c:pt idx="87">
                  <c:v>50936.4</c:v>
                </c:pt>
                <c:pt idx="88">
                  <c:v>152898</c:v>
                </c:pt>
                <c:pt idx="89">
                  <c:v>159860</c:v>
                </c:pt>
                <c:pt idx="90">
                  <c:v>66265.7</c:v>
                </c:pt>
                <c:pt idx="91">
                  <c:v>75239.1</c:v>
                </c:pt>
                <c:pt idx="92">
                  <c:v>63817.9</c:v>
                </c:pt>
                <c:pt idx="93">
                  <c:v>68245.4</c:v>
                </c:pt>
                <c:pt idx="94">
                  <c:v>104140</c:v>
                </c:pt>
                <c:pt idx="95">
                  <c:v>91187.1</c:v>
                </c:pt>
                <c:pt idx="96">
                  <c:v>58016.2</c:v>
                </c:pt>
                <c:pt idx="97">
                  <c:v>114116</c:v>
                </c:pt>
                <c:pt idx="98">
                  <c:v>50878.3</c:v>
                </c:pt>
                <c:pt idx="99">
                  <c:v>98426.8</c:v>
                </c:pt>
                <c:pt idx="100">
                  <c:v>58996.2</c:v>
                </c:pt>
                <c:pt idx="101">
                  <c:v>94239.5</c:v>
                </c:pt>
                <c:pt idx="102">
                  <c:v>54503.5</c:v>
                </c:pt>
                <c:pt idx="103">
                  <c:v>51319.8</c:v>
                </c:pt>
                <c:pt idx="104">
                  <c:v>45224.4</c:v>
                </c:pt>
                <c:pt idx="105">
                  <c:v>50093.7</c:v>
                </c:pt>
                <c:pt idx="106">
                  <c:v>48839.5</c:v>
                </c:pt>
                <c:pt idx="107">
                  <c:v>43570.6</c:v>
                </c:pt>
                <c:pt idx="108">
                  <c:v>53604.2</c:v>
                </c:pt>
                <c:pt idx="109">
                  <c:v>91601.7</c:v>
                </c:pt>
                <c:pt idx="110">
                  <c:v>45682.8</c:v>
                </c:pt>
                <c:pt idx="111">
                  <c:v>49974.9</c:v>
                </c:pt>
                <c:pt idx="112">
                  <c:v>79603.5</c:v>
                </c:pt>
                <c:pt idx="113">
                  <c:v>52431.5</c:v>
                </c:pt>
                <c:pt idx="114">
                  <c:v>60097.5</c:v>
                </c:pt>
                <c:pt idx="115">
                  <c:v>60787.5</c:v>
                </c:pt>
                <c:pt idx="116">
                  <c:v>36659.3</c:v>
                </c:pt>
                <c:pt idx="117">
                  <c:v>50548.8</c:v>
                </c:pt>
                <c:pt idx="118">
                  <c:v>47432.4</c:v>
                </c:pt>
                <c:pt idx="119">
                  <c:v>38496.2</c:v>
                </c:pt>
                <c:pt idx="120">
                  <c:v>68621.5</c:v>
                </c:pt>
                <c:pt idx="121">
                  <c:v>55608.4</c:v>
                </c:pt>
                <c:pt idx="122">
                  <c:v>57162.2</c:v>
                </c:pt>
                <c:pt idx="123">
                  <c:v>55972.9</c:v>
                </c:pt>
                <c:pt idx="124">
                  <c:v>156994</c:v>
                </c:pt>
                <c:pt idx="125">
                  <c:v>132291</c:v>
                </c:pt>
                <c:pt idx="126">
                  <c:v>72919.6</c:v>
                </c:pt>
                <c:pt idx="127">
                  <c:v>68293.5</c:v>
                </c:pt>
                <c:pt idx="128">
                  <c:v>46602.2</c:v>
                </c:pt>
                <c:pt idx="129">
                  <c:v>50720.4</c:v>
                </c:pt>
                <c:pt idx="130">
                  <c:v>176848</c:v>
                </c:pt>
                <c:pt idx="131">
                  <c:v>106245</c:v>
                </c:pt>
                <c:pt idx="132">
                  <c:v>61480.4</c:v>
                </c:pt>
                <c:pt idx="133">
                  <c:v>67417.3</c:v>
                </c:pt>
                <c:pt idx="134">
                  <c:v>44905</c:v>
                </c:pt>
                <c:pt idx="135">
                  <c:v>72657</c:v>
                </c:pt>
                <c:pt idx="136">
                  <c:v>50808.6</c:v>
                </c:pt>
                <c:pt idx="137">
                  <c:v>45132</c:v>
                </c:pt>
                <c:pt idx="138">
                  <c:v>39963.3</c:v>
                </c:pt>
                <c:pt idx="139">
                  <c:v>43658</c:v>
                </c:pt>
                <c:pt idx="140">
                  <c:v>73549.6</c:v>
                </c:pt>
                <c:pt idx="141">
                  <c:v>41950.1</c:v>
                </c:pt>
                <c:pt idx="142">
                  <c:v>108321</c:v>
                </c:pt>
                <c:pt idx="143">
                  <c:v>84258.5</c:v>
                </c:pt>
                <c:pt idx="144">
                  <c:v>80903.8</c:v>
                </c:pt>
                <c:pt idx="145">
                  <c:v>64664.8</c:v>
                </c:pt>
                <c:pt idx="146">
                  <c:v>47033.4</c:v>
                </c:pt>
                <c:pt idx="147">
                  <c:v>62162.3</c:v>
                </c:pt>
                <c:pt idx="148">
                  <c:v>44095</c:v>
                </c:pt>
                <c:pt idx="149">
                  <c:v>65875.2</c:v>
                </c:pt>
                <c:pt idx="150">
                  <c:v>102037</c:v>
                </c:pt>
                <c:pt idx="151">
                  <c:v>46056.4</c:v>
                </c:pt>
                <c:pt idx="152">
                  <c:v>42651.1</c:v>
                </c:pt>
                <c:pt idx="153">
                  <c:v>25402</c:v>
                </c:pt>
                <c:pt idx="154">
                  <c:v>31334.9</c:v>
                </c:pt>
                <c:pt idx="155">
                  <c:v>44274.3</c:v>
                </c:pt>
                <c:pt idx="156">
                  <c:v>19626.6</c:v>
                </c:pt>
                <c:pt idx="157">
                  <c:v>18248.9</c:v>
                </c:pt>
                <c:pt idx="158">
                  <c:v>19165.9</c:v>
                </c:pt>
                <c:pt idx="159">
                  <c:v>20383.2</c:v>
                </c:pt>
                <c:pt idx="160">
                  <c:v>20416.2</c:v>
                </c:pt>
                <c:pt idx="161">
                  <c:v>75643.7</c:v>
                </c:pt>
                <c:pt idx="162">
                  <c:v>86457.2</c:v>
                </c:pt>
                <c:pt idx="163">
                  <c:v>99485.7</c:v>
                </c:pt>
                <c:pt idx="164">
                  <c:v>70881.2</c:v>
                </c:pt>
                <c:pt idx="165">
                  <c:v>17933.5</c:v>
                </c:pt>
                <c:pt idx="166">
                  <c:v>18405.9</c:v>
                </c:pt>
                <c:pt idx="167">
                  <c:v>22775.4</c:v>
                </c:pt>
                <c:pt idx="168">
                  <c:v>19302.3</c:v>
                </c:pt>
                <c:pt idx="169">
                  <c:v>66701.5</c:v>
                </c:pt>
                <c:pt idx="170">
                  <c:v>65351.4</c:v>
                </c:pt>
                <c:pt idx="171">
                  <c:v>16602</c:v>
                </c:pt>
                <c:pt idx="172">
                  <c:v>26534.1</c:v>
                </c:pt>
                <c:pt idx="173">
                  <c:v>22731.6</c:v>
                </c:pt>
                <c:pt idx="174">
                  <c:v>55097.1</c:v>
                </c:pt>
                <c:pt idx="175">
                  <c:v>22448.4</c:v>
                </c:pt>
                <c:pt idx="176">
                  <c:v>77344.3</c:v>
                </c:pt>
                <c:pt idx="177">
                  <c:v>26188.8</c:v>
                </c:pt>
                <c:pt idx="178">
                  <c:v>29267.4</c:v>
                </c:pt>
                <c:pt idx="179">
                  <c:v>46945.4</c:v>
                </c:pt>
                <c:pt idx="180">
                  <c:v>39950.5</c:v>
                </c:pt>
                <c:pt idx="181">
                  <c:v>45833</c:v>
                </c:pt>
                <c:pt idx="182">
                  <c:v>52952.5</c:v>
                </c:pt>
                <c:pt idx="183">
                  <c:v>81227.8</c:v>
                </c:pt>
                <c:pt idx="184">
                  <c:v>45945.4</c:v>
                </c:pt>
                <c:pt idx="185">
                  <c:v>51750.2</c:v>
                </c:pt>
                <c:pt idx="186">
                  <c:v>37106.1</c:v>
                </c:pt>
                <c:pt idx="187">
                  <c:v>80740.4</c:v>
                </c:pt>
                <c:pt idx="188">
                  <c:v>61472.3</c:v>
                </c:pt>
                <c:pt idx="189">
                  <c:v>50496.4</c:v>
                </c:pt>
                <c:pt idx="190">
                  <c:v>116602</c:v>
                </c:pt>
                <c:pt idx="191">
                  <c:v>70712</c:v>
                </c:pt>
                <c:pt idx="192">
                  <c:v>65119.2</c:v>
                </c:pt>
                <c:pt idx="193">
                  <c:v>53545.4</c:v>
                </c:pt>
                <c:pt idx="194">
                  <c:v>86991.7</c:v>
                </c:pt>
                <c:pt idx="195">
                  <c:v>60020.5</c:v>
                </c:pt>
                <c:pt idx="196">
                  <c:v>55840.7</c:v>
                </c:pt>
                <c:pt idx="197">
                  <c:v>33019.6</c:v>
                </c:pt>
                <c:pt idx="198">
                  <c:v>34768.4</c:v>
                </c:pt>
                <c:pt idx="199">
                  <c:v>37913.7</c:v>
                </c:pt>
                <c:pt idx="200">
                  <c:v>41560.5</c:v>
                </c:pt>
                <c:pt idx="201">
                  <c:v>50622.1</c:v>
                </c:pt>
                <c:pt idx="202">
                  <c:v>67214.1</c:v>
                </c:pt>
                <c:pt idx="203">
                  <c:v>77461</c:v>
                </c:pt>
                <c:pt idx="204">
                  <c:v>56724.2</c:v>
                </c:pt>
                <c:pt idx="205">
                  <c:v>42515.5</c:v>
                </c:pt>
                <c:pt idx="206">
                  <c:v>50364.7</c:v>
                </c:pt>
                <c:pt idx="207">
                  <c:v>68215.6</c:v>
                </c:pt>
                <c:pt idx="208">
                  <c:v>30499.6</c:v>
                </c:pt>
                <c:pt idx="209">
                  <c:v>21748.9</c:v>
                </c:pt>
                <c:pt idx="210">
                  <c:v>28702.7</c:v>
                </c:pt>
                <c:pt idx="211">
                  <c:v>56861.6</c:v>
                </c:pt>
                <c:pt idx="212">
                  <c:v>29418.8</c:v>
                </c:pt>
                <c:pt idx="213">
                  <c:v>37416.4</c:v>
                </c:pt>
                <c:pt idx="214">
                  <c:v>37904.6</c:v>
                </c:pt>
                <c:pt idx="215">
                  <c:v>37157.6</c:v>
                </c:pt>
                <c:pt idx="216">
                  <c:v>90337.1</c:v>
                </c:pt>
                <c:pt idx="217">
                  <c:v>18287.8</c:v>
                </c:pt>
                <c:pt idx="218">
                  <c:v>24373.9</c:v>
                </c:pt>
                <c:pt idx="219">
                  <c:v>18571.5</c:v>
                </c:pt>
                <c:pt idx="220">
                  <c:v>20642.6</c:v>
                </c:pt>
                <c:pt idx="221">
                  <c:v>23372.8</c:v>
                </c:pt>
                <c:pt idx="222">
                  <c:v>19933.7</c:v>
                </c:pt>
                <c:pt idx="223">
                  <c:v>18170.5</c:v>
                </c:pt>
                <c:pt idx="224">
                  <c:v>40886.6</c:v>
                </c:pt>
                <c:pt idx="225">
                  <c:v>53139.3</c:v>
                </c:pt>
                <c:pt idx="226">
                  <c:v>49237.6</c:v>
                </c:pt>
                <c:pt idx="227">
                  <c:v>27864.1</c:v>
                </c:pt>
                <c:pt idx="228">
                  <c:v>38693.2</c:v>
                </c:pt>
                <c:pt idx="229">
                  <c:v>29271.7</c:v>
                </c:pt>
                <c:pt idx="230">
                  <c:v>47754.7</c:v>
                </c:pt>
                <c:pt idx="231">
                  <c:v>50867.3</c:v>
                </c:pt>
                <c:pt idx="232">
                  <c:v>200990</c:v>
                </c:pt>
                <c:pt idx="233">
                  <c:v>150028</c:v>
                </c:pt>
                <c:pt idx="234">
                  <c:v>141180</c:v>
                </c:pt>
                <c:pt idx="235">
                  <c:v>47489.4</c:v>
                </c:pt>
                <c:pt idx="236">
                  <c:v>28525.8</c:v>
                </c:pt>
                <c:pt idx="237">
                  <c:v>37153.6</c:v>
                </c:pt>
                <c:pt idx="238">
                  <c:v>24381</c:v>
                </c:pt>
                <c:pt idx="239">
                  <c:v>37706.5</c:v>
                </c:pt>
                <c:pt idx="240">
                  <c:v>30220.7</c:v>
                </c:pt>
                <c:pt idx="241">
                  <c:v>64878.2</c:v>
                </c:pt>
                <c:pt idx="242">
                  <c:v>44894.7</c:v>
                </c:pt>
                <c:pt idx="243">
                  <c:v>33258.6</c:v>
                </c:pt>
                <c:pt idx="244">
                  <c:v>41571.5</c:v>
                </c:pt>
                <c:pt idx="245">
                  <c:v>41490.1</c:v>
                </c:pt>
                <c:pt idx="246">
                  <c:v>36911.8</c:v>
                </c:pt>
                <c:pt idx="247">
                  <c:v>43785.4</c:v>
                </c:pt>
                <c:pt idx="248">
                  <c:v>47902.1</c:v>
                </c:pt>
                <c:pt idx="249">
                  <c:v>25081.6</c:v>
                </c:pt>
                <c:pt idx="250">
                  <c:v>55614.3</c:v>
                </c:pt>
                <c:pt idx="251">
                  <c:v>172144</c:v>
                </c:pt>
                <c:pt idx="252">
                  <c:v>140430</c:v>
                </c:pt>
                <c:pt idx="253">
                  <c:v>54350.5</c:v>
                </c:pt>
                <c:pt idx="254">
                  <c:v>72732.3</c:v>
                </c:pt>
                <c:pt idx="255">
                  <c:v>111418</c:v>
                </c:pt>
                <c:pt idx="256">
                  <c:v>139618</c:v>
                </c:pt>
                <c:pt idx="257">
                  <c:v>29661.6</c:v>
                </c:pt>
                <c:pt idx="258">
                  <c:v>34183.9</c:v>
                </c:pt>
                <c:pt idx="259">
                  <c:v>74369.3</c:v>
                </c:pt>
                <c:pt idx="260">
                  <c:v>34931.7</c:v>
                </c:pt>
                <c:pt idx="261">
                  <c:v>33756.3</c:v>
                </c:pt>
                <c:pt idx="262">
                  <c:v>36903.5</c:v>
                </c:pt>
                <c:pt idx="263">
                  <c:v>39113.8</c:v>
                </c:pt>
                <c:pt idx="264">
                  <c:v>60443.4</c:v>
                </c:pt>
                <c:pt idx="265">
                  <c:v>22716.6</c:v>
                </c:pt>
                <c:pt idx="266">
                  <c:v>44386</c:v>
                </c:pt>
                <c:pt idx="267">
                  <c:v>31818.4</c:v>
                </c:pt>
                <c:pt idx="268">
                  <c:v>25482.3</c:v>
                </c:pt>
                <c:pt idx="269">
                  <c:v>33704.2</c:v>
                </c:pt>
                <c:pt idx="270">
                  <c:v>34258.2</c:v>
                </c:pt>
                <c:pt idx="271">
                  <c:v>15813.9</c:v>
                </c:pt>
                <c:pt idx="272">
                  <c:v>59141.8</c:v>
                </c:pt>
                <c:pt idx="273">
                  <c:v>31426.8</c:v>
                </c:pt>
                <c:pt idx="274">
                  <c:v>85411.5</c:v>
                </c:pt>
                <c:pt idx="275">
                  <c:v>164142</c:v>
                </c:pt>
                <c:pt idx="276">
                  <c:v>24777.5</c:v>
                </c:pt>
                <c:pt idx="277">
                  <c:v>34031.4</c:v>
                </c:pt>
                <c:pt idx="278">
                  <c:v>31573.4</c:v>
                </c:pt>
                <c:pt idx="279">
                  <c:v>19388.5</c:v>
                </c:pt>
                <c:pt idx="280">
                  <c:v>27762.3</c:v>
                </c:pt>
                <c:pt idx="281">
                  <c:v>30196.7</c:v>
                </c:pt>
                <c:pt idx="282">
                  <c:v>18535.4</c:v>
                </c:pt>
                <c:pt idx="283">
                  <c:v>98874.1</c:v>
                </c:pt>
                <c:pt idx="284">
                  <c:v>41206.2</c:v>
                </c:pt>
                <c:pt idx="285">
                  <c:v>34321.2</c:v>
                </c:pt>
                <c:pt idx="286">
                  <c:v>29943.7</c:v>
                </c:pt>
                <c:pt idx="287">
                  <c:v>42498.7</c:v>
                </c:pt>
                <c:pt idx="288">
                  <c:v>30933.5</c:v>
                </c:pt>
                <c:pt idx="289">
                  <c:v>52962.1</c:v>
                </c:pt>
                <c:pt idx="290">
                  <c:v>79845.8</c:v>
                </c:pt>
                <c:pt idx="291">
                  <c:v>65458.6</c:v>
                </c:pt>
                <c:pt idx="292">
                  <c:v>67014.4</c:v>
                </c:pt>
                <c:pt idx="293">
                  <c:v>52580.2</c:v>
                </c:pt>
                <c:pt idx="294">
                  <c:v>71441.4</c:v>
                </c:pt>
                <c:pt idx="295">
                  <c:v>45352.3</c:v>
                </c:pt>
                <c:pt idx="296">
                  <c:v>36804.9</c:v>
                </c:pt>
                <c:pt idx="297">
                  <c:v>27013.6</c:v>
                </c:pt>
                <c:pt idx="298">
                  <c:v>63533.8</c:v>
                </c:pt>
                <c:pt idx="299">
                  <c:v>39085.6</c:v>
                </c:pt>
                <c:pt idx="300">
                  <c:v>31362.1</c:v>
                </c:pt>
                <c:pt idx="301">
                  <c:v>45519.1</c:v>
                </c:pt>
                <c:pt idx="302">
                  <c:v>26891.7</c:v>
                </c:pt>
                <c:pt idx="303">
                  <c:v>31380.4</c:v>
                </c:pt>
                <c:pt idx="304">
                  <c:v>38699.1</c:v>
                </c:pt>
                <c:pt idx="305">
                  <c:v>53742.4</c:v>
                </c:pt>
                <c:pt idx="306">
                  <c:v>53071</c:v>
                </c:pt>
                <c:pt idx="307">
                  <c:v>46052.9</c:v>
                </c:pt>
                <c:pt idx="308">
                  <c:v>83360.1</c:v>
                </c:pt>
                <c:pt idx="309">
                  <c:v>51329.4</c:v>
                </c:pt>
                <c:pt idx="310">
                  <c:v>48768.6</c:v>
                </c:pt>
                <c:pt idx="311">
                  <c:v>35340.2</c:v>
                </c:pt>
                <c:pt idx="312">
                  <c:v>31164.7</c:v>
                </c:pt>
                <c:pt idx="313">
                  <c:v>92114.8</c:v>
                </c:pt>
                <c:pt idx="314">
                  <c:v>25321.6</c:v>
                </c:pt>
                <c:pt idx="315">
                  <c:v>26423.7</c:v>
                </c:pt>
                <c:pt idx="316">
                  <c:v>33415.8</c:v>
                </c:pt>
                <c:pt idx="317">
                  <c:v>27551.3</c:v>
                </c:pt>
                <c:pt idx="318">
                  <c:v>22536.5</c:v>
                </c:pt>
                <c:pt idx="319">
                  <c:v>41024.3</c:v>
                </c:pt>
                <c:pt idx="320">
                  <c:v>18087.9</c:v>
                </c:pt>
                <c:pt idx="321">
                  <c:v>26975.1</c:v>
                </c:pt>
                <c:pt idx="322">
                  <c:v>33431.1</c:v>
                </c:pt>
                <c:pt idx="323">
                  <c:v>68282.5</c:v>
                </c:pt>
                <c:pt idx="324">
                  <c:v>22736</c:v>
                </c:pt>
                <c:pt idx="325">
                  <c:v>30196.7</c:v>
                </c:pt>
                <c:pt idx="326">
                  <c:v>34833.4</c:v>
                </c:pt>
                <c:pt idx="327">
                  <c:v>114621</c:v>
                </c:pt>
                <c:pt idx="328">
                  <c:v>21156.3</c:v>
                </c:pt>
                <c:pt idx="329">
                  <c:v>23938.2</c:v>
                </c:pt>
                <c:pt idx="330">
                  <c:v>30573.5</c:v>
                </c:pt>
                <c:pt idx="331">
                  <c:v>130073</c:v>
                </c:pt>
                <c:pt idx="332">
                  <c:v>39508.6</c:v>
                </c:pt>
                <c:pt idx="333">
                  <c:v>70356.3</c:v>
                </c:pt>
                <c:pt idx="334">
                  <c:v>22117.9</c:v>
                </c:pt>
                <c:pt idx="335">
                  <c:v>70218</c:v>
                </c:pt>
                <c:pt idx="336">
                  <c:v>79781.4</c:v>
                </c:pt>
                <c:pt idx="337">
                  <c:v>72710.2</c:v>
                </c:pt>
                <c:pt idx="338">
                  <c:v>142222</c:v>
                </c:pt>
                <c:pt idx="339">
                  <c:v>81721.7</c:v>
                </c:pt>
                <c:pt idx="340">
                  <c:v>99854.5</c:v>
                </c:pt>
                <c:pt idx="341">
                  <c:v>30398.5</c:v>
                </c:pt>
                <c:pt idx="342">
                  <c:v>24604.7</c:v>
                </c:pt>
                <c:pt idx="343">
                  <c:v>24413.4</c:v>
                </c:pt>
                <c:pt idx="344">
                  <c:v>26706.2</c:v>
                </c:pt>
                <c:pt idx="345">
                  <c:v>59898.3</c:v>
                </c:pt>
                <c:pt idx="346">
                  <c:v>29140.4</c:v>
                </c:pt>
                <c:pt idx="347">
                  <c:v>43066</c:v>
                </c:pt>
                <c:pt idx="348">
                  <c:v>28844.7</c:v>
                </c:pt>
                <c:pt idx="349">
                  <c:v>21419.4</c:v>
                </c:pt>
                <c:pt idx="350">
                  <c:v>27367.7</c:v>
                </c:pt>
                <c:pt idx="351">
                  <c:v>25108.1</c:v>
                </c:pt>
                <c:pt idx="352">
                  <c:v>33319.6</c:v>
                </c:pt>
                <c:pt idx="353">
                  <c:v>26278.1</c:v>
                </c:pt>
                <c:pt idx="354">
                  <c:v>124262</c:v>
                </c:pt>
                <c:pt idx="355">
                  <c:v>137739</c:v>
                </c:pt>
                <c:pt idx="356">
                  <c:v>91698.1</c:v>
                </c:pt>
                <c:pt idx="357">
                  <c:v>33661.4</c:v>
                </c:pt>
                <c:pt idx="358">
                  <c:v>22853.7</c:v>
                </c:pt>
                <c:pt idx="359">
                  <c:v>51722.8</c:v>
                </c:pt>
                <c:pt idx="360">
                  <c:v>33811.1</c:v>
                </c:pt>
                <c:pt idx="361">
                  <c:v>41575.8</c:v>
                </c:pt>
                <c:pt idx="362">
                  <c:v>17978.8</c:v>
                </c:pt>
                <c:pt idx="363">
                  <c:v>21319.6</c:v>
                </c:pt>
                <c:pt idx="364">
                  <c:v>13873.8</c:v>
                </c:pt>
                <c:pt idx="365">
                  <c:v>26941.3</c:v>
                </c:pt>
                <c:pt idx="366">
                  <c:v>20730.3</c:v>
                </c:pt>
                <c:pt idx="367">
                  <c:v>30446.2</c:v>
                </c:pt>
                <c:pt idx="368">
                  <c:v>17695.6</c:v>
                </c:pt>
                <c:pt idx="369">
                  <c:v>38865.4</c:v>
                </c:pt>
                <c:pt idx="370">
                  <c:v>29900.2</c:v>
                </c:pt>
                <c:pt idx="371">
                  <c:v>23537.6</c:v>
                </c:pt>
                <c:pt idx="372">
                  <c:v>16964.7</c:v>
                </c:pt>
                <c:pt idx="373">
                  <c:v>26912.4</c:v>
                </c:pt>
                <c:pt idx="374">
                  <c:v>21536.4</c:v>
                </c:pt>
                <c:pt idx="375">
                  <c:v>44856.5</c:v>
                </c:pt>
                <c:pt idx="376">
                  <c:v>16295</c:v>
                </c:pt>
                <c:pt idx="377">
                  <c:v>16183.9</c:v>
                </c:pt>
                <c:pt idx="378">
                  <c:v>31576.2</c:v>
                </c:pt>
                <c:pt idx="379">
                  <c:v>20554.5</c:v>
                </c:pt>
              </c:numCache>
            </c:numRef>
          </c:val>
        </c:ser>
        <c:ser>
          <c:idx val="1"/>
          <c:order val="1"/>
          <c:tx>
            <c:v>wKB/s aggr1</c:v>
          </c:tx>
          <c:spPr>
            <a:ln w="28575"/>
          </c:spPr>
          <c:marker>
            <c:symbol val="none"/>
          </c:marker>
          <c:cat>
            <c:numRef>
              <c:f>Nicstat!$D$39:$D$418</c:f>
              <c:numCache>
                <c:formatCode>General</c:formatCode>
                <c:ptCount val="380"/>
                <c:pt idx="0">
                  <c:v>42620.4616550926</c:v>
                </c:pt>
                <c:pt idx="1">
                  <c:v>42620.4616666667</c:v>
                </c:pt>
                <c:pt idx="2">
                  <c:v>42620.4616782407</c:v>
                </c:pt>
                <c:pt idx="3">
                  <c:v>42620.4616898148</c:v>
                </c:pt>
                <c:pt idx="4">
                  <c:v>42620.4617013889</c:v>
                </c:pt>
                <c:pt idx="5">
                  <c:v>42620.461712963</c:v>
                </c:pt>
                <c:pt idx="6">
                  <c:v>42620.461724537</c:v>
                </c:pt>
                <c:pt idx="7">
                  <c:v>42620.4617361111</c:v>
                </c:pt>
                <c:pt idx="8">
                  <c:v>42620.4617476852</c:v>
                </c:pt>
                <c:pt idx="9">
                  <c:v>42620.4617592593</c:v>
                </c:pt>
                <c:pt idx="10">
                  <c:v>42620.4617708333</c:v>
                </c:pt>
                <c:pt idx="11">
                  <c:v>42620.4617824074</c:v>
                </c:pt>
                <c:pt idx="12">
                  <c:v>42620.4617939815</c:v>
                </c:pt>
                <c:pt idx="13">
                  <c:v>42620.4618055556</c:v>
                </c:pt>
                <c:pt idx="14">
                  <c:v>42620.4618171296</c:v>
                </c:pt>
                <c:pt idx="15">
                  <c:v>42620.4618287037</c:v>
                </c:pt>
                <c:pt idx="16">
                  <c:v>42620.4618402778</c:v>
                </c:pt>
                <c:pt idx="17">
                  <c:v>42620.4618518519</c:v>
                </c:pt>
                <c:pt idx="18">
                  <c:v>42620.4618634259</c:v>
                </c:pt>
                <c:pt idx="19">
                  <c:v>42620.4629166667</c:v>
                </c:pt>
                <c:pt idx="20">
                  <c:v>42620.4629282407</c:v>
                </c:pt>
                <c:pt idx="21">
                  <c:v>42620.4629398148</c:v>
                </c:pt>
                <c:pt idx="22">
                  <c:v>42620.4629513889</c:v>
                </c:pt>
                <c:pt idx="23">
                  <c:v>42620.462962963</c:v>
                </c:pt>
                <c:pt idx="24">
                  <c:v>42620.462974537</c:v>
                </c:pt>
                <c:pt idx="25">
                  <c:v>42620.4629861111</c:v>
                </c:pt>
                <c:pt idx="26">
                  <c:v>42620.4629976852</c:v>
                </c:pt>
                <c:pt idx="27">
                  <c:v>42620.4630092593</c:v>
                </c:pt>
                <c:pt idx="28">
                  <c:v>42620.4630208333</c:v>
                </c:pt>
                <c:pt idx="29">
                  <c:v>42620.4630324074</c:v>
                </c:pt>
                <c:pt idx="30">
                  <c:v>42620.4630439815</c:v>
                </c:pt>
                <c:pt idx="31">
                  <c:v>42620.4630555556</c:v>
                </c:pt>
                <c:pt idx="32">
                  <c:v>42620.4630671296</c:v>
                </c:pt>
                <c:pt idx="33">
                  <c:v>42620.4630787037</c:v>
                </c:pt>
                <c:pt idx="34">
                  <c:v>42620.4630902778</c:v>
                </c:pt>
                <c:pt idx="35">
                  <c:v>42620.4631018518</c:v>
                </c:pt>
                <c:pt idx="36">
                  <c:v>42620.4631134259</c:v>
                </c:pt>
                <c:pt idx="37">
                  <c:v>42620.463125</c:v>
                </c:pt>
                <c:pt idx="38">
                  <c:v>42620.4641087963</c:v>
                </c:pt>
                <c:pt idx="39">
                  <c:v>42620.4641203704</c:v>
                </c:pt>
                <c:pt idx="40">
                  <c:v>42620.4641319444</c:v>
                </c:pt>
                <c:pt idx="41">
                  <c:v>42620.4641435185</c:v>
                </c:pt>
                <c:pt idx="42">
                  <c:v>42620.4641550926</c:v>
                </c:pt>
                <c:pt idx="43">
                  <c:v>42620.4641666667</c:v>
                </c:pt>
                <c:pt idx="44">
                  <c:v>42620.4641782407</c:v>
                </c:pt>
                <c:pt idx="45">
                  <c:v>42620.4641898148</c:v>
                </c:pt>
                <c:pt idx="46">
                  <c:v>42620.4642013889</c:v>
                </c:pt>
                <c:pt idx="47">
                  <c:v>42620.464212963</c:v>
                </c:pt>
                <c:pt idx="48">
                  <c:v>42620.464224537</c:v>
                </c:pt>
                <c:pt idx="49">
                  <c:v>42620.4642361111</c:v>
                </c:pt>
                <c:pt idx="50">
                  <c:v>42620.4642476852</c:v>
                </c:pt>
                <c:pt idx="51">
                  <c:v>42620.4642592593</c:v>
                </c:pt>
                <c:pt idx="52">
                  <c:v>42620.4642708333</c:v>
                </c:pt>
                <c:pt idx="53">
                  <c:v>42620.4642824074</c:v>
                </c:pt>
                <c:pt idx="54">
                  <c:v>42620.4642939815</c:v>
                </c:pt>
                <c:pt idx="55">
                  <c:v>42620.4643055556</c:v>
                </c:pt>
                <c:pt idx="56">
                  <c:v>42620.4643171296</c:v>
                </c:pt>
                <c:pt idx="57">
                  <c:v>42620.4653935185</c:v>
                </c:pt>
                <c:pt idx="58">
                  <c:v>42620.4654050926</c:v>
                </c:pt>
                <c:pt idx="59">
                  <c:v>42620.4654166667</c:v>
                </c:pt>
                <c:pt idx="60">
                  <c:v>42620.4654282407</c:v>
                </c:pt>
                <c:pt idx="61">
                  <c:v>42620.4654398148</c:v>
                </c:pt>
                <c:pt idx="62">
                  <c:v>42620.4654513889</c:v>
                </c:pt>
                <c:pt idx="63">
                  <c:v>42620.465462963</c:v>
                </c:pt>
                <c:pt idx="64">
                  <c:v>42620.465474537</c:v>
                </c:pt>
                <c:pt idx="65">
                  <c:v>42620.4654861111</c:v>
                </c:pt>
                <c:pt idx="66">
                  <c:v>42620.4654976852</c:v>
                </c:pt>
                <c:pt idx="67">
                  <c:v>42620.4655092593</c:v>
                </c:pt>
                <c:pt idx="68">
                  <c:v>42620.4655208333</c:v>
                </c:pt>
                <c:pt idx="69">
                  <c:v>42620.4655324074</c:v>
                </c:pt>
                <c:pt idx="70">
                  <c:v>42620.4655439815</c:v>
                </c:pt>
                <c:pt idx="71">
                  <c:v>42620.4655555556</c:v>
                </c:pt>
                <c:pt idx="72">
                  <c:v>42620.4655671296</c:v>
                </c:pt>
                <c:pt idx="73">
                  <c:v>42620.4655787037</c:v>
                </c:pt>
                <c:pt idx="74">
                  <c:v>42620.4655902778</c:v>
                </c:pt>
                <c:pt idx="75">
                  <c:v>42620.4656018519</c:v>
                </c:pt>
                <c:pt idx="76">
                  <c:v>42620.4665509259</c:v>
                </c:pt>
                <c:pt idx="77">
                  <c:v>42620.4665625</c:v>
                </c:pt>
                <c:pt idx="78">
                  <c:v>42620.4665740741</c:v>
                </c:pt>
                <c:pt idx="79">
                  <c:v>42620.4665856482</c:v>
                </c:pt>
                <c:pt idx="80">
                  <c:v>42620.4665972222</c:v>
                </c:pt>
                <c:pt idx="81">
                  <c:v>42620.4666087963</c:v>
                </c:pt>
                <c:pt idx="82">
                  <c:v>42620.4666203704</c:v>
                </c:pt>
                <c:pt idx="83">
                  <c:v>42620.4666319444</c:v>
                </c:pt>
                <c:pt idx="84">
                  <c:v>42620.4666435185</c:v>
                </c:pt>
                <c:pt idx="85">
                  <c:v>42620.4666550926</c:v>
                </c:pt>
                <c:pt idx="86">
                  <c:v>42620.4666666667</c:v>
                </c:pt>
                <c:pt idx="87">
                  <c:v>42620.4666782407</c:v>
                </c:pt>
                <c:pt idx="88">
                  <c:v>42620.4666898148</c:v>
                </c:pt>
                <c:pt idx="89">
                  <c:v>42620.4667013889</c:v>
                </c:pt>
                <c:pt idx="90">
                  <c:v>42620.466712963</c:v>
                </c:pt>
                <c:pt idx="91">
                  <c:v>42620.466724537</c:v>
                </c:pt>
                <c:pt idx="92">
                  <c:v>42620.4667361111</c:v>
                </c:pt>
                <c:pt idx="93">
                  <c:v>42620.4667476852</c:v>
                </c:pt>
                <c:pt idx="94">
                  <c:v>42620.4667592593</c:v>
                </c:pt>
                <c:pt idx="95">
                  <c:v>42620.4679166667</c:v>
                </c:pt>
                <c:pt idx="96">
                  <c:v>42620.4679282407</c:v>
                </c:pt>
                <c:pt idx="97">
                  <c:v>42620.4679398148</c:v>
                </c:pt>
                <c:pt idx="98">
                  <c:v>42620.4679513889</c:v>
                </c:pt>
                <c:pt idx="99">
                  <c:v>42620.467962963</c:v>
                </c:pt>
                <c:pt idx="100">
                  <c:v>42620.467974537</c:v>
                </c:pt>
                <c:pt idx="101">
                  <c:v>42620.4679861111</c:v>
                </c:pt>
                <c:pt idx="102">
                  <c:v>42620.4679976852</c:v>
                </c:pt>
                <c:pt idx="103">
                  <c:v>42620.4680092593</c:v>
                </c:pt>
                <c:pt idx="104">
                  <c:v>42620.4680208333</c:v>
                </c:pt>
                <c:pt idx="105">
                  <c:v>42620.4680324074</c:v>
                </c:pt>
                <c:pt idx="106">
                  <c:v>42620.4680439815</c:v>
                </c:pt>
                <c:pt idx="107">
                  <c:v>42620.4680555556</c:v>
                </c:pt>
                <c:pt idx="108">
                  <c:v>42620.4680671296</c:v>
                </c:pt>
                <c:pt idx="109">
                  <c:v>42620.4680787037</c:v>
                </c:pt>
                <c:pt idx="110">
                  <c:v>42620.4680902778</c:v>
                </c:pt>
                <c:pt idx="111">
                  <c:v>42620.4681018519</c:v>
                </c:pt>
                <c:pt idx="112">
                  <c:v>42620.4681134259</c:v>
                </c:pt>
                <c:pt idx="113">
                  <c:v>42620.468125</c:v>
                </c:pt>
                <c:pt idx="114">
                  <c:v>42620.4693634259</c:v>
                </c:pt>
                <c:pt idx="115">
                  <c:v>42620.469375</c:v>
                </c:pt>
                <c:pt idx="116">
                  <c:v>42620.4693865741</c:v>
                </c:pt>
                <c:pt idx="117">
                  <c:v>42620.4693981481</c:v>
                </c:pt>
                <c:pt idx="118">
                  <c:v>42620.4694097222</c:v>
                </c:pt>
                <c:pt idx="119">
                  <c:v>42620.4694212963</c:v>
                </c:pt>
                <c:pt idx="120">
                  <c:v>42620.4694328704</c:v>
                </c:pt>
                <c:pt idx="121">
                  <c:v>42620.4694444444</c:v>
                </c:pt>
                <c:pt idx="122">
                  <c:v>42620.4694560185</c:v>
                </c:pt>
                <c:pt idx="123">
                  <c:v>42620.4694675926</c:v>
                </c:pt>
                <c:pt idx="124">
                  <c:v>42620.4694791667</c:v>
                </c:pt>
                <c:pt idx="125">
                  <c:v>42620.4694907407</c:v>
                </c:pt>
                <c:pt idx="126">
                  <c:v>42620.4695023148</c:v>
                </c:pt>
                <c:pt idx="127">
                  <c:v>42620.4695138889</c:v>
                </c:pt>
                <c:pt idx="128">
                  <c:v>42620.469525463</c:v>
                </c:pt>
                <c:pt idx="129">
                  <c:v>42620.469537037</c:v>
                </c:pt>
                <c:pt idx="130">
                  <c:v>42620.4695486111</c:v>
                </c:pt>
                <c:pt idx="131">
                  <c:v>42620.4695601852</c:v>
                </c:pt>
                <c:pt idx="132">
                  <c:v>42620.4695717593</c:v>
                </c:pt>
                <c:pt idx="133">
                  <c:v>42620.4706828704</c:v>
                </c:pt>
                <c:pt idx="134">
                  <c:v>42620.4706944444</c:v>
                </c:pt>
                <c:pt idx="135">
                  <c:v>42620.4707060185</c:v>
                </c:pt>
                <c:pt idx="136">
                  <c:v>42620.4707175926</c:v>
                </c:pt>
                <c:pt idx="137">
                  <c:v>42620.4707291667</c:v>
                </c:pt>
                <c:pt idx="138">
                  <c:v>42620.4707407407</c:v>
                </c:pt>
                <c:pt idx="139">
                  <c:v>42620.4707523148</c:v>
                </c:pt>
                <c:pt idx="140">
                  <c:v>42620.4707638889</c:v>
                </c:pt>
                <c:pt idx="141">
                  <c:v>42620.470775463</c:v>
                </c:pt>
                <c:pt idx="142">
                  <c:v>42620.470787037</c:v>
                </c:pt>
                <c:pt idx="143">
                  <c:v>42620.4707986111</c:v>
                </c:pt>
                <c:pt idx="144">
                  <c:v>42620.4708101852</c:v>
                </c:pt>
                <c:pt idx="145">
                  <c:v>42620.4708217593</c:v>
                </c:pt>
                <c:pt idx="146">
                  <c:v>42620.4708333333</c:v>
                </c:pt>
                <c:pt idx="147">
                  <c:v>42620.4708449074</c:v>
                </c:pt>
                <c:pt idx="148">
                  <c:v>42620.4708564815</c:v>
                </c:pt>
                <c:pt idx="149">
                  <c:v>42620.4708680556</c:v>
                </c:pt>
                <c:pt idx="150">
                  <c:v>42620.4708796296</c:v>
                </c:pt>
                <c:pt idx="151">
                  <c:v>42620.4708912037</c:v>
                </c:pt>
                <c:pt idx="152">
                  <c:v>42620.4718634259</c:v>
                </c:pt>
                <c:pt idx="153">
                  <c:v>42620.471875</c:v>
                </c:pt>
                <c:pt idx="154">
                  <c:v>42620.4718865741</c:v>
                </c:pt>
                <c:pt idx="155">
                  <c:v>42620.4718981481</c:v>
                </c:pt>
                <c:pt idx="156">
                  <c:v>42620.4719097222</c:v>
                </c:pt>
                <c:pt idx="157">
                  <c:v>42620.4719212963</c:v>
                </c:pt>
                <c:pt idx="158">
                  <c:v>42620.4719328704</c:v>
                </c:pt>
                <c:pt idx="159">
                  <c:v>42620.4719444444</c:v>
                </c:pt>
                <c:pt idx="160">
                  <c:v>42620.4719560185</c:v>
                </c:pt>
                <c:pt idx="161">
                  <c:v>42620.4719675926</c:v>
                </c:pt>
                <c:pt idx="162">
                  <c:v>42620.4719791667</c:v>
                </c:pt>
                <c:pt idx="163">
                  <c:v>42620.4719907407</c:v>
                </c:pt>
                <c:pt idx="164">
                  <c:v>42620.4720023148</c:v>
                </c:pt>
                <c:pt idx="165">
                  <c:v>42620.4720138889</c:v>
                </c:pt>
                <c:pt idx="166">
                  <c:v>42620.472025463</c:v>
                </c:pt>
                <c:pt idx="167">
                  <c:v>42620.472037037</c:v>
                </c:pt>
                <c:pt idx="168">
                  <c:v>42620.4720486111</c:v>
                </c:pt>
                <c:pt idx="169">
                  <c:v>42620.4720601852</c:v>
                </c:pt>
                <c:pt idx="170">
                  <c:v>42620.4720717593</c:v>
                </c:pt>
                <c:pt idx="171">
                  <c:v>42620.473125</c:v>
                </c:pt>
                <c:pt idx="172">
                  <c:v>42620.4731365741</c:v>
                </c:pt>
                <c:pt idx="173">
                  <c:v>42620.4731481482</c:v>
                </c:pt>
                <c:pt idx="174">
                  <c:v>42620.4731597222</c:v>
                </c:pt>
                <c:pt idx="175">
                  <c:v>42620.4731712963</c:v>
                </c:pt>
                <c:pt idx="176">
                  <c:v>42620.4731828704</c:v>
                </c:pt>
                <c:pt idx="177">
                  <c:v>42620.4731944444</c:v>
                </c:pt>
                <c:pt idx="178">
                  <c:v>42620.4732060185</c:v>
                </c:pt>
                <c:pt idx="179">
                  <c:v>42620.4732175926</c:v>
                </c:pt>
                <c:pt idx="180">
                  <c:v>42620.4732291667</c:v>
                </c:pt>
                <c:pt idx="181">
                  <c:v>42620.4732407407</c:v>
                </c:pt>
                <c:pt idx="182">
                  <c:v>42620.4732523148</c:v>
                </c:pt>
                <c:pt idx="183">
                  <c:v>42620.4732638889</c:v>
                </c:pt>
                <c:pt idx="184">
                  <c:v>42620.473275463</c:v>
                </c:pt>
                <c:pt idx="185">
                  <c:v>42620.473287037</c:v>
                </c:pt>
                <c:pt idx="186">
                  <c:v>42620.4732986111</c:v>
                </c:pt>
                <c:pt idx="187">
                  <c:v>42620.4733101852</c:v>
                </c:pt>
                <c:pt idx="188">
                  <c:v>42620.4733217593</c:v>
                </c:pt>
                <c:pt idx="189">
                  <c:v>42620.4733333333</c:v>
                </c:pt>
                <c:pt idx="190">
                  <c:v>42620.4743634259</c:v>
                </c:pt>
                <c:pt idx="191">
                  <c:v>42620.474375</c:v>
                </c:pt>
                <c:pt idx="192">
                  <c:v>42620.4743865741</c:v>
                </c:pt>
                <c:pt idx="193">
                  <c:v>42620.4743981482</c:v>
                </c:pt>
                <c:pt idx="194">
                  <c:v>42620.4744097222</c:v>
                </c:pt>
                <c:pt idx="195">
                  <c:v>42620.4744212963</c:v>
                </c:pt>
                <c:pt idx="196">
                  <c:v>42620.4744328704</c:v>
                </c:pt>
                <c:pt idx="197">
                  <c:v>42620.4744444444</c:v>
                </c:pt>
                <c:pt idx="198">
                  <c:v>42620.4744560185</c:v>
                </c:pt>
                <c:pt idx="199">
                  <c:v>42620.4744675926</c:v>
                </c:pt>
                <c:pt idx="200">
                  <c:v>42620.4744791667</c:v>
                </c:pt>
                <c:pt idx="201">
                  <c:v>42620.4744907407</c:v>
                </c:pt>
                <c:pt idx="202">
                  <c:v>42620.4745023148</c:v>
                </c:pt>
                <c:pt idx="203">
                  <c:v>42620.4745138889</c:v>
                </c:pt>
                <c:pt idx="204">
                  <c:v>42620.474525463</c:v>
                </c:pt>
                <c:pt idx="205">
                  <c:v>42620.474537037</c:v>
                </c:pt>
                <c:pt idx="206">
                  <c:v>42620.4745486111</c:v>
                </c:pt>
                <c:pt idx="207">
                  <c:v>42620.4745601852</c:v>
                </c:pt>
                <c:pt idx="208">
                  <c:v>42620.4745717593</c:v>
                </c:pt>
                <c:pt idx="209">
                  <c:v>42620.4756481481</c:v>
                </c:pt>
                <c:pt idx="210">
                  <c:v>42620.4756597222</c:v>
                </c:pt>
                <c:pt idx="211">
                  <c:v>42620.4756712963</c:v>
                </c:pt>
                <c:pt idx="212">
                  <c:v>42620.4756828704</c:v>
                </c:pt>
                <c:pt idx="213">
                  <c:v>42620.4756944444</c:v>
                </c:pt>
                <c:pt idx="214">
                  <c:v>42620.4757060185</c:v>
                </c:pt>
                <c:pt idx="215">
                  <c:v>42620.4757175926</c:v>
                </c:pt>
                <c:pt idx="216">
                  <c:v>42620.4757291667</c:v>
                </c:pt>
                <c:pt idx="217">
                  <c:v>42620.4757407407</c:v>
                </c:pt>
                <c:pt idx="218">
                  <c:v>42620.4757523148</c:v>
                </c:pt>
                <c:pt idx="219">
                  <c:v>42620.4757638889</c:v>
                </c:pt>
                <c:pt idx="220">
                  <c:v>42620.475775463</c:v>
                </c:pt>
                <c:pt idx="221">
                  <c:v>42620.475787037</c:v>
                </c:pt>
                <c:pt idx="222">
                  <c:v>42620.4757986111</c:v>
                </c:pt>
                <c:pt idx="223">
                  <c:v>42620.4758101852</c:v>
                </c:pt>
                <c:pt idx="224">
                  <c:v>42620.4758217593</c:v>
                </c:pt>
                <c:pt idx="225">
                  <c:v>42620.4758333333</c:v>
                </c:pt>
                <c:pt idx="226">
                  <c:v>42620.4758449074</c:v>
                </c:pt>
                <c:pt idx="227">
                  <c:v>42620.4758564815</c:v>
                </c:pt>
                <c:pt idx="228">
                  <c:v>42620.4769097222</c:v>
                </c:pt>
                <c:pt idx="229">
                  <c:v>42620.4769212963</c:v>
                </c:pt>
                <c:pt idx="230">
                  <c:v>42620.4769328704</c:v>
                </c:pt>
                <c:pt idx="231">
                  <c:v>42620.4769444444</c:v>
                </c:pt>
                <c:pt idx="232">
                  <c:v>42620.4769560185</c:v>
                </c:pt>
                <c:pt idx="233">
                  <c:v>42620.4769675926</c:v>
                </c:pt>
                <c:pt idx="234">
                  <c:v>42620.4769791667</c:v>
                </c:pt>
                <c:pt idx="235">
                  <c:v>42620.4769907407</c:v>
                </c:pt>
                <c:pt idx="236">
                  <c:v>42620.4770023148</c:v>
                </c:pt>
                <c:pt idx="237">
                  <c:v>42620.4770138889</c:v>
                </c:pt>
                <c:pt idx="238">
                  <c:v>42620.477025463</c:v>
                </c:pt>
                <c:pt idx="239">
                  <c:v>42620.477037037</c:v>
                </c:pt>
                <c:pt idx="240">
                  <c:v>42620.4770486111</c:v>
                </c:pt>
                <c:pt idx="241">
                  <c:v>42620.4770601852</c:v>
                </c:pt>
                <c:pt idx="242">
                  <c:v>42620.4770717593</c:v>
                </c:pt>
                <c:pt idx="243">
                  <c:v>42620.4770833333</c:v>
                </c:pt>
                <c:pt idx="244">
                  <c:v>42620.4770949074</c:v>
                </c:pt>
                <c:pt idx="245">
                  <c:v>42620.4771064815</c:v>
                </c:pt>
                <c:pt idx="246">
                  <c:v>42620.4771180556</c:v>
                </c:pt>
                <c:pt idx="247">
                  <c:v>42620.4780671296</c:v>
                </c:pt>
                <c:pt idx="248">
                  <c:v>42620.4780787037</c:v>
                </c:pt>
                <c:pt idx="249">
                  <c:v>42620.4780902778</c:v>
                </c:pt>
                <c:pt idx="250">
                  <c:v>42620.4781018519</c:v>
                </c:pt>
                <c:pt idx="251">
                  <c:v>42620.4781134259</c:v>
                </c:pt>
                <c:pt idx="252">
                  <c:v>42620.478125</c:v>
                </c:pt>
                <c:pt idx="253">
                  <c:v>42620.4781365741</c:v>
                </c:pt>
                <c:pt idx="254">
                  <c:v>42620.4781481481</c:v>
                </c:pt>
                <c:pt idx="255">
                  <c:v>42620.4781597222</c:v>
                </c:pt>
                <c:pt idx="256">
                  <c:v>42620.4781712963</c:v>
                </c:pt>
                <c:pt idx="257">
                  <c:v>42620.4781828704</c:v>
                </c:pt>
                <c:pt idx="258">
                  <c:v>42620.4781944444</c:v>
                </c:pt>
                <c:pt idx="259">
                  <c:v>42620.4782060185</c:v>
                </c:pt>
                <c:pt idx="260">
                  <c:v>42620.4782175926</c:v>
                </c:pt>
                <c:pt idx="261">
                  <c:v>42620.4782291667</c:v>
                </c:pt>
                <c:pt idx="262">
                  <c:v>42620.4782407407</c:v>
                </c:pt>
                <c:pt idx="263">
                  <c:v>42620.4782523148</c:v>
                </c:pt>
                <c:pt idx="264">
                  <c:v>42620.4782638889</c:v>
                </c:pt>
                <c:pt idx="265">
                  <c:v>42620.478275463</c:v>
                </c:pt>
                <c:pt idx="266">
                  <c:v>42620.4792939815</c:v>
                </c:pt>
                <c:pt idx="267">
                  <c:v>42620.4793055556</c:v>
                </c:pt>
                <c:pt idx="268">
                  <c:v>42620.4793171296</c:v>
                </c:pt>
                <c:pt idx="269">
                  <c:v>42620.4793287037</c:v>
                </c:pt>
                <c:pt idx="270">
                  <c:v>42620.4793402778</c:v>
                </c:pt>
                <c:pt idx="271">
                  <c:v>42620.4793518518</c:v>
                </c:pt>
                <c:pt idx="272">
                  <c:v>42620.4793634259</c:v>
                </c:pt>
                <c:pt idx="273">
                  <c:v>42620.479375</c:v>
                </c:pt>
                <c:pt idx="274">
                  <c:v>42620.4793865741</c:v>
                </c:pt>
                <c:pt idx="275">
                  <c:v>42620.4793981481</c:v>
                </c:pt>
                <c:pt idx="276">
                  <c:v>42620.4794097222</c:v>
                </c:pt>
                <c:pt idx="277">
                  <c:v>42620.4794212963</c:v>
                </c:pt>
                <c:pt idx="278">
                  <c:v>42620.4794328704</c:v>
                </c:pt>
                <c:pt idx="279">
                  <c:v>42620.4794444444</c:v>
                </c:pt>
                <c:pt idx="280">
                  <c:v>42620.4794560185</c:v>
                </c:pt>
                <c:pt idx="281">
                  <c:v>42620.4794675926</c:v>
                </c:pt>
                <c:pt idx="282">
                  <c:v>42620.4794791667</c:v>
                </c:pt>
                <c:pt idx="283">
                  <c:v>42620.4794907407</c:v>
                </c:pt>
                <c:pt idx="284">
                  <c:v>42620.4795023148</c:v>
                </c:pt>
                <c:pt idx="285">
                  <c:v>42620.4806018519</c:v>
                </c:pt>
                <c:pt idx="286">
                  <c:v>42620.4806134259</c:v>
                </c:pt>
                <c:pt idx="287">
                  <c:v>42620.480625</c:v>
                </c:pt>
                <c:pt idx="288">
                  <c:v>42620.4806365741</c:v>
                </c:pt>
                <c:pt idx="289">
                  <c:v>42620.4806481482</c:v>
                </c:pt>
                <c:pt idx="290">
                  <c:v>42620.4806597222</c:v>
                </c:pt>
                <c:pt idx="291">
                  <c:v>42620.4806712963</c:v>
                </c:pt>
                <c:pt idx="292">
                  <c:v>42620.4806828704</c:v>
                </c:pt>
                <c:pt idx="293">
                  <c:v>42620.4806944444</c:v>
                </c:pt>
                <c:pt idx="294">
                  <c:v>42620.4807060185</c:v>
                </c:pt>
                <c:pt idx="295">
                  <c:v>42620.4807175926</c:v>
                </c:pt>
                <c:pt idx="296">
                  <c:v>42620.4807291667</c:v>
                </c:pt>
                <c:pt idx="297">
                  <c:v>42620.4807407407</c:v>
                </c:pt>
                <c:pt idx="298">
                  <c:v>42620.4807523148</c:v>
                </c:pt>
                <c:pt idx="299">
                  <c:v>42620.4807638889</c:v>
                </c:pt>
                <c:pt idx="300">
                  <c:v>42620.480775463</c:v>
                </c:pt>
                <c:pt idx="301">
                  <c:v>42620.480787037</c:v>
                </c:pt>
                <c:pt idx="302">
                  <c:v>42620.4807986111</c:v>
                </c:pt>
                <c:pt idx="303">
                  <c:v>42620.4808101852</c:v>
                </c:pt>
                <c:pt idx="304">
                  <c:v>42620.4819212963</c:v>
                </c:pt>
                <c:pt idx="305">
                  <c:v>42620.4819328704</c:v>
                </c:pt>
                <c:pt idx="306">
                  <c:v>42620.4819444444</c:v>
                </c:pt>
                <c:pt idx="307">
                  <c:v>42620.4819560185</c:v>
                </c:pt>
                <c:pt idx="308">
                  <c:v>42620.4819675926</c:v>
                </c:pt>
                <c:pt idx="309">
                  <c:v>42620.4819791667</c:v>
                </c:pt>
                <c:pt idx="310">
                  <c:v>42620.4819907407</c:v>
                </c:pt>
                <c:pt idx="311">
                  <c:v>42620.4820023148</c:v>
                </c:pt>
                <c:pt idx="312">
                  <c:v>42620.4820138889</c:v>
                </c:pt>
                <c:pt idx="313">
                  <c:v>42620.482025463</c:v>
                </c:pt>
                <c:pt idx="314">
                  <c:v>42620.482037037</c:v>
                </c:pt>
                <c:pt idx="315">
                  <c:v>42620.4820486111</c:v>
                </c:pt>
                <c:pt idx="316">
                  <c:v>42620.4820601852</c:v>
                </c:pt>
                <c:pt idx="317">
                  <c:v>42620.4820717593</c:v>
                </c:pt>
                <c:pt idx="318">
                  <c:v>42620.4820833333</c:v>
                </c:pt>
                <c:pt idx="319">
                  <c:v>42620.4820949074</c:v>
                </c:pt>
                <c:pt idx="320">
                  <c:v>42620.4821064815</c:v>
                </c:pt>
                <c:pt idx="321">
                  <c:v>42620.4821180556</c:v>
                </c:pt>
                <c:pt idx="322">
                  <c:v>42620.4821296296</c:v>
                </c:pt>
                <c:pt idx="323">
                  <c:v>42620.4831597222</c:v>
                </c:pt>
                <c:pt idx="324">
                  <c:v>42620.4831712963</c:v>
                </c:pt>
                <c:pt idx="325">
                  <c:v>42620.4831828704</c:v>
                </c:pt>
                <c:pt idx="326">
                  <c:v>42620.4831944444</c:v>
                </c:pt>
                <c:pt idx="327">
                  <c:v>42620.4832060185</c:v>
                </c:pt>
                <c:pt idx="328">
                  <c:v>42620.4832175926</c:v>
                </c:pt>
                <c:pt idx="329">
                  <c:v>42620.4832291667</c:v>
                </c:pt>
                <c:pt idx="330">
                  <c:v>42620.4832407407</c:v>
                </c:pt>
                <c:pt idx="331">
                  <c:v>42620.4832523148</c:v>
                </c:pt>
                <c:pt idx="332">
                  <c:v>42620.4832638889</c:v>
                </c:pt>
                <c:pt idx="333">
                  <c:v>42620.483275463</c:v>
                </c:pt>
                <c:pt idx="334">
                  <c:v>42620.483287037</c:v>
                </c:pt>
                <c:pt idx="335">
                  <c:v>42620.4832986111</c:v>
                </c:pt>
                <c:pt idx="336">
                  <c:v>42620.4833101852</c:v>
                </c:pt>
                <c:pt idx="337">
                  <c:v>42620.4833217593</c:v>
                </c:pt>
                <c:pt idx="338">
                  <c:v>42620.4833333333</c:v>
                </c:pt>
                <c:pt idx="339">
                  <c:v>42620.4833449074</c:v>
                </c:pt>
                <c:pt idx="340">
                  <c:v>42620.4833564815</c:v>
                </c:pt>
                <c:pt idx="341">
                  <c:v>42620.4833680556</c:v>
                </c:pt>
                <c:pt idx="342">
                  <c:v>42620.4843634259</c:v>
                </c:pt>
                <c:pt idx="343">
                  <c:v>42620.484375</c:v>
                </c:pt>
                <c:pt idx="344">
                  <c:v>42620.4843865741</c:v>
                </c:pt>
                <c:pt idx="345">
                  <c:v>42620.4843981481</c:v>
                </c:pt>
                <c:pt idx="346">
                  <c:v>42620.4844097222</c:v>
                </c:pt>
                <c:pt idx="347">
                  <c:v>42620.4844212963</c:v>
                </c:pt>
                <c:pt idx="348">
                  <c:v>42620.4844328704</c:v>
                </c:pt>
                <c:pt idx="349">
                  <c:v>42620.4844444444</c:v>
                </c:pt>
                <c:pt idx="350">
                  <c:v>42620.4844560185</c:v>
                </c:pt>
                <c:pt idx="351">
                  <c:v>42620.4844675926</c:v>
                </c:pt>
                <c:pt idx="352">
                  <c:v>42620.4844791667</c:v>
                </c:pt>
                <c:pt idx="353">
                  <c:v>42620.4844907407</c:v>
                </c:pt>
                <c:pt idx="354">
                  <c:v>42620.4845023148</c:v>
                </c:pt>
                <c:pt idx="355">
                  <c:v>42620.4845138889</c:v>
                </c:pt>
                <c:pt idx="356">
                  <c:v>42620.484525463</c:v>
                </c:pt>
                <c:pt idx="357">
                  <c:v>42620.484537037</c:v>
                </c:pt>
                <c:pt idx="358">
                  <c:v>42620.4845486111</c:v>
                </c:pt>
                <c:pt idx="359">
                  <c:v>42620.4845601852</c:v>
                </c:pt>
                <c:pt idx="360">
                  <c:v>42620.4845717593</c:v>
                </c:pt>
                <c:pt idx="361">
                  <c:v>42620.4855324074</c:v>
                </c:pt>
                <c:pt idx="362">
                  <c:v>42620.4855439815</c:v>
                </c:pt>
                <c:pt idx="363">
                  <c:v>42620.4855555556</c:v>
                </c:pt>
                <c:pt idx="364">
                  <c:v>42620.4855671296</c:v>
                </c:pt>
                <c:pt idx="365">
                  <c:v>42620.4855787037</c:v>
                </c:pt>
                <c:pt idx="366">
                  <c:v>42620.4855902778</c:v>
                </c:pt>
                <c:pt idx="367">
                  <c:v>42620.4856018519</c:v>
                </c:pt>
                <c:pt idx="368">
                  <c:v>42620.4856134259</c:v>
                </c:pt>
                <c:pt idx="369">
                  <c:v>42620.485625</c:v>
                </c:pt>
                <c:pt idx="370">
                  <c:v>42620.4856365741</c:v>
                </c:pt>
                <c:pt idx="371">
                  <c:v>42620.4856481481</c:v>
                </c:pt>
                <c:pt idx="372">
                  <c:v>42620.4856597222</c:v>
                </c:pt>
                <c:pt idx="373">
                  <c:v>42620.4856712963</c:v>
                </c:pt>
                <c:pt idx="374">
                  <c:v>42620.4856828704</c:v>
                </c:pt>
                <c:pt idx="375">
                  <c:v>42620.4856944444</c:v>
                </c:pt>
                <c:pt idx="376">
                  <c:v>42620.4857060185</c:v>
                </c:pt>
                <c:pt idx="377">
                  <c:v>42620.4857175926</c:v>
                </c:pt>
                <c:pt idx="378">
                  <c:v>42620.4857291667</c:v>
                </c:pt>
                <c:pt idx="379">
                  <c:v>42620.4857407407</c:v>
                </c:pt>
              </c:numCache>
            </c:numRef>
          </c:cat>
          <c:val>
            <c:numRef>
              <c:f>Nicstat!$F$39:$F$418</c:f>
              <c:numCache>
                <c:formatCode>General</c:formatCode>
                <c:ptCount val="380"/>
                <c:pt idx="0">
                  <c:v>138260</c:v>
                </c:pt>
                <c:pt idx="1">
                  <c:v>114827</c:v>
                </c:pt>
                <c:pt idx="2">
                  <c:v>135006</c:v>
                </c:pt>
                <c:pt idx="3">
                  <c:v>122537</c:v>
                </c:pt>
                <c:pt idx="4">
                  <c:v>121070</c:v>
                </c:pt>
                <c:pt idx="5">
                  <c:v>129409</c:v>
                </c:pt>
                <c:pt idx="6">
                  <c:v>124901</c:v>
                </c:pt>
                <c:pt idx="7">
                  <c:v>111969</c:v>
                </c:pt>
                <c:pt idx="8">
                  <c:v>109130</c:v>
                </c:pt>
                <c:pt idx="9">
                  <c:v>126789</c:v>
                </c:pt>
                <c:pt idx="10">
                  <c:v>161202</c:v>
                </c:pt>
                <c:pt idx="11">
                  <c:v>151478</c:v>
                </c:pt>
                <c:pt idx="12">
                  <c:v>154935</c:v>
                </c:pt>
                <c:pt idx="13">
                  <c:v>177060</c:v>
                </c:pt>
                <c:pt idx="14">
                  <c:v>185728</c:v>
                </c:pt>
                <c:pt idx="15">
                  <c:v>159532</c:v>
                </c:pt>
                <c:pt idx="16">
                  <c:v>145439</c:v>
                </c:pt>
                <c:pt idx="17">
                  <c:v>125945</c:v>
                </c:pt>
                <c:pt idx="18">
                  <c:v>127630</c:v>
                </c:pt>
                <c:pt idx="19">
                  <c:v>234338</c:v>
                </c:pt>
                <c:pt idx="20">
                  <c:v>202018</c:v>
                </c:pt>
                <c:pt idx="21">
                  <c:v>169286</c:v>
                </c:pt>
                <c:pt idx="22">
                  <c:v>171856</c:v>
                </c:pt>
                <c:pt idx="23">
                  <c:v>199106</c:v>
                </c:pt>
                <c:pt idx="24">
                  <c:v>181018</c:v>
                </c:pt>
                <c:pt idx="25">
                  <c:v>176857</c:v>
                </c:pt>
                <c:pt idx="26">
                  <c:v>211541</c:v>
                </c:pt>
                <c:pt idx="27">
                  <c:v>205674</c:v>
                </c:pt>
                <c:pt idx="28">
                  <c:v>155145</c:v>
                </c:pt>
                <c:pt idx="29">
                  <c:v>178280</c:v>
                </c:pt>
                <c:pt idx="30">
                  <c:v>181700</c:v>
                </c:pt>
                <c:pt idx="31">
                  <c:v>196736</c:v>
                </c:pt>
                <c:pt idx="32">
                  <c:v>180999</c:v>
                </c:pt>
                <c:pt idx="33">
                  <c:v>221703</c:v>
                </c:pt>
                <c:pt idx="34">
                  <c:v>212414</c:v>
                </c:pt>
                <c:pt idx="35">
                  <c:v>164042</c:v>
                </c:pt>
                <c:pt idx="36">
                  <c:v>174805</c:v>
                </c:pt>
                <c:pt idx="37">
                  <c:v>85174.2</c:v>
                </c:pt>
                <c:pt idx="38">
                  <c:v>143408</c:v>
                </c:pt>
                <c:pt idx="39">
                  <c:v>137673</c:v>
                </c:pt>
                <c:pt idx="40">
                  <c:v>140961</c:v>
                </c:pt>
                <c:pt idx="41">
                  <c:v>141824</c:v>
                </c:pt>
                <c:pt idx="42">
                  <c:v>145860</c:v>
                </c:pt>
                <c:pt idx="43">
                  <c:v>125413</c:v>
                </c:pt>
                <c:pt idx="44">
                  <c:v>132129</c:v>
                </c:pt>
                <c:pt idx="45">
                  <c:v>196887</c:v>
                </c:pt>
                <c:pt idx="46">
                  <c:v>141760</c:v>
                </c:pt>
                <c:pt idx="47">
                  <c:v>148025</c:v>
                </c:pt>
                <c:pt idx="48">
                  <c:v>167769</c:v>
                </c:pt>
                <c:pt idx="49">
                  <c:v>150459</c:v>
                </c:pt>
                <c:pt idx="50">
                  <c:v>131678</c:v>
                </c:pt>
                <c:pt idx="51">
                  <c:v>147076</c:v>
                </c:pt>
                <c:pt idx="52">
                  <c:v>134028</c:v>
                </c:pt>
                <c:pt idx="53">
                  <c:v>144395</c:v>
                </c:pt>
                <c:pt idx="54">
                  <c:v>152370</c:v>
                </c:pt>
                <c:pt idx="55">
                  <c:v>145130</c:v>
                </c:pt>
                <c:pt idx="56">
                  <c:v>157876</c:v>
                </c:pt>
                <c:pt idx="57">
                  <c:v>137802</c:v>
                </c:pt>
                <c:pt idx="58">
                  <c:v>106513</c:v>
                </c:pt>
                <c:pt idx="59">
                  <c:v>120335</c:v>
                </c:pt>
                <c:pt idx="60">
                  <c:v>130794</c:v>
                </c:pt>
                <c:pt idx="61">
                  <c:v>127805</c:v>
                </c:pt>
                <c:pt idx="62">
                  <c:v>128873</c:v>
                </c:pt>
                <c:pt idx="63">
                  <c:v>120102</c:v>
                </c:pt>
                <c:pt idx="64">
                  <c:v>133423</c:v>
                </c:pt>
                <c:pt idx="65">
                  <c:v>176398</c:v>
                </c:pt>
                <c:pt idx="66">
                  <c:v>151734</c:v>
                </c:pt>
                <c:pt idx="67">
                  <c:v>59413</c:v>
                </c:pt>
                <c:pt idx="68">
                  <c:v>149187</c:v>
                </c:pt>
                <c:pt idx="69">
                  <c:v>152089</c:v>
                </c:pt>
                <c:pt idx="70">
                  <c:v>158069</c:v>
                </c:pt>
                <c:pt idx="71">
                  <c:v>183206</c:v>
                </c:pt>
                <c:pt idx="72">
                  <c:v>111739</c:v>
                </c:pt>
                <c:pt idx="73">
                  <c:v>139419</c:v>
                </c:pt>
                <c:pt idx="74">
                  <c:v>115361</c:v>
                </c:pt>
                <c:pt idx="75">
                  <c:v>123610</c:v>
                </c:pt>
                <c:pt idx="76">
                  <c:v>102764</c:v>
                </c:pt>
                <c:pt idx="77">
                  <c:v>103652</c:v>
                </c:pt>
                <c:pt idx="78">
                  <c:v>103294</c:v>
                </c:pt>
                <c:pt idx="79">
                  <c:v>107780</c:v>
                </c:pt>
                <c:pt idx="80">
                  <c:v>107113</c:v>
                </c:pt>
                <c:pt idx="81">
                  <c:v>97932.5</c:v>
                </c:pt>
                <c:pt idx="82">
                  <c:v>97085.5</c:v>
                </c:pt>
                <c:pt idx="83">
                  <c:v>119493</c:v>
                </c:pt>
                <c:pt idx="84">
                  <c:v>115151</c:v>
                </c:pt>
                <c:pt idx="85">
                  <c:v>87199.4</c:v>
                </c:pt>
                <c:pt idx="86">
                  <c:v>149147</c:v>
                </c:pt>
                <c:pt idx="87">
                  <c:v>143658</c:v>
                </c:pt>
                <c:pt idx="88">
                  <c:v>122849</c:v>
                </c:pt>
                <c:pt idx="89">
                  <c:v>124205</c:v>
                </c:pt>
                <c:pt idx="90">
                  <c:v>116790</c:v>
                </c:pt>
                <c:pt idx="91">
                  <c:v>100955</c:v>
                </c:pt>
                <c:pt idx="92">
                  <c:v>117401</c:v>
                </c:pt>
                <c:pt idx="93">
                  <c:v>117212</c:v>
                </c:pt>
                <c:pt idx="94">
                  <c:v>112880</c:v>
                </c:pt>
                <c:pt idx="95">
                  <c:v>130199</c:v>
                </c:pt>
                <c:pt idx="96">
                  <c:v>120175</c:v>
                </c:pt>
                <c:pt idx="97">
                  <c:v>118241</c:v>
                </c:pt>
                <c:pt idx="98">
                  <c:v>103484</c:v>
                </c:pt>
                <c:pt idx="99">
                  <c:v>114885</c:v>
                </c:pt>
                <c:pt idx="100">
                  <c:v>162630</c:v>
                </c:pt>
                <c:pt idx="101">
                  <c:v>153137</c:v>
                </c:pt>
                <c:pt idx="102">
                  <c:v>113063</c:v>
                </c:pt>
                <c:pt idx="103">
                  <c:v>125626</c:v>
                </c:pt>
                <c:pt idx="104">
                  <c:v>96290.4</c:v>
                </c:pt>
                <c:pt idx="105">
                  <c:v>112477</c:v>
                </c:pt>
                <c:pt idx="106">
                  <c:v>140458</c:v>
                </c:pt>
                <c:pt idx="107">
                  <c:v>145025</c:v>
                </c:pt>
                <c:pt idx="108">
                  <c:v>146833</c:v>
                </c:pt>
                <c:pt idx="109">
                  <c:v>139718</c:v>
                </c:pt>
                <c:pt idx="110">
                  <c:v>143833</c:v>
                </c:pt>
                <c:pt idx="111">
                  <c:v>146334</c:v>
                </c:pt>
                <c:pt idx="112">
                  <c:v>124670</c:v>
                </c:pt>
                <c:pt idx="113">
                  <c:v>125508</c:v>
                </c:pt>
                <c:pt idx="114">
                  <c:v>123153</c:v>
                </c:pt>
                <c:pt idx="115">
                  <c:v>122768</c:v>
                </c:pt>
                <c:pt idx="116">
                  <c:v>119314</c:v>
                </c:pt>
                <c:pt idx="117">
                  <c:v>54978.3</c:v>
                </c:pt>
                <c:pt idx="118">
                  <c:v>108069</c:v>
                </c:pt>
                <c:pt idx="119">
                  <c:v>105328</c:v>
                </c:pt>
                <c:pt idx="120">
                  <c:v>145855</c:v>
                </c:pt>
                <c:pt idx="121">
                  <c:v>145436</c:v>
                </c:pt>
                <c:pt idx="122">
                  <c:v>134829</c:v>
                </c:pt>
                <c:pt idx="123">
                  <c:v>188682</c:v>
                </c:pt>
                <c:pt idx="124">
                  <c:v>191493</c:v>
                </c:pt>
                <c:pt idx="125">
                  <c:v>164307</c:v>
                </c:pt>
                <c:pt idx="126">
                  <c:v>157376</c:v>
                </c:pt>
                <c:pt idx="127">
                  <c:v>165866</c:v>
                </c:pt>
                <c:pt idx="128">
                  <c:v>96291.7</c:v>
                </c:pt>
                <c:pt idx="129">
                  <c:v>102548</c:v>
                </c:pt>
                <c:pt idx="130">
                  <c:v>106551</c:v>
                </c:pt>
                <c:pt idx="131">
                  <c:v>120041</c:v>
                </c:pt>
                <c:pt idx="132">
                  <c:v>133580</c:v>
                </c:pt>
                <c:pt idx="133">
                  <c:v>167343</c:v>
                </c:pt>
                <c:pt idx="134">
                  <c:v>163815</c:v>
                </c:pt>
                <c:pt idx="135">
                  <c:v>161205</c:v>
                </c:pt>
                <c:pt idx="136">
                  <c:v>167176</c:v>
                </c:pt>
                <c:pt idx="137">
                  <c:v>162223</c:v>
                </c:pt>
                <c:pt idx="138">
                  <c:v>192831</c:v>
                </c:pt>
                <c:pt idx="139">
                  <c:v>174916</c:v>
                </c:pt>
                <c:pt idx="140">
                  <c:v>144044</c:v>
                </c:pt>
                <c:pt idx="141">
                  <c:v>126009</c:v>
                </c:pt>
                <c:pt idx="142">
                  <c:v>130599</c:v>
                </c:pt>
                <c:pt idx="143">
                  <c:v>143126</c:v>
                </c:pt>
                <c:pt idx="144">
                  <c:v>124852</c:v>
                </c:pt>
                <c:pt idx="145">
                  <c:v>142123</c:v>
                </c:pt>
                <c:pt idx="146">
                  <c:v>150291</c:v>
                </c:pt>
                <c:pt idx="147">
                  <c:v>164314</c:v>
                </c:pt>
                <c:pt idx="148">
                  <c:v>153841</c:v>
                </c:pt>
                <c:pt idx="149">
                  <c:v>162496</c:v>
                </c:pt>
                <c:pt idx="150">
                  <c:v>172086</c:v>
                </c:pt>
                <c:pt idx="151">
                  <c:v>205137</c:v>
                </c:pt>
                <c:pt idx="152">
                  <c:v>152543</c:v>
                </c:pt>
                <c:pt idx="153">
                  <c:v>153194</c:v>
                </c:pt>
                <c:pt idx="154">
                  <c:v>193004</c:v>
                </c:pt>
                <c:pt idx="155">
                  <c:v>175225</c:v>
                </c:pt>
                <c:pt idx="156">
                  <c:v>167781</c:v>
                </c:pt>
                <c:pt idx="157">
                  <c:v>173166</c:v>
                </c:pt>
                <c:pt idx="158">
                  <c:v>162824</c:v>
                </c:pt>
                <c:pt idx="159">
                  <c:v>157436</c:v>
                </c:pt>
                <c:pt idx="160">
                  <c:v>142658</c:v>
                </c:pt>
                <c:pt idx="161">
                  <c:v>144000</c:v>
                </c:pt>
                <c:pt idx="162">
                  <c:v>142150</c:v>
                </c:pt>
                <c:pt idx="163">
                  <c:v>142549</c:v>
                </c:pt>
                <c:pt idx="164">
                  <c:v>177162</c:v>
                </c:pt>
                <c:pt idx="165">
                  <c:v>160662</c:v>
                </c:pt>
                <c:pt idx="166">
                  <c:v>114087</c:v>
                </c:pt>
                <c:pt idx="167">
                  <c:v>137270</c:v>
                </c:pt>
                <c:pt idx="168">
                  <c:v>173874</c:v>
                </c:pt>
                <c:pt idx="169">
                  <c:v>168256</c:v>
                </c:pt>
                <c:pt idx="170">
                  <c:v>169523</c:v>
                </c:pt>
                <c:pt idx="171">
                  <c:v>152089</c:v>
                </c:pt>
                <c:pt idx="172">
                  <c:v>136598</c:v>
                </c:pt>
                <c:pt idx="173">
                  <c:v>149374</c:v>
                </c:pt>
                <c:pt idx="174">
                  <c:v>128479</c:v>
                </c:pt>
                <c:pt idx="175">
                  <c:v>125249</c:v>
                </c:pt>
                <c:pt idx="176">
                  <c:v>116585</c:v>
                </c:pt>
                <c:pt idx="177">
                  <c:v>107466</c:v>
                </c:pt>
                <c:pt idx="178">
                  <c:v>103692</c:v>
                </c:pt>
                <c:pt idx="179">
                  <c:v>85657.2</c:v>
                </c:pt>
                <c:pt idx="180">
                  <c:v>100395</c:v>
                </c:pt>
                <c:pt idx="181">
                  <c:v>118963</c:v>
                </c:pt>
                <c:pt idx="182">
                  <c:v>119861</c:v>
                </c:pt>
                <c:pt idx="183">
                  <c:v>140667</c:v>
                </c:pt>
                <c:pt idx="184">
                  <c:v>147123</c:v>
                </c:pt>
                <c:pt idx="185">
                  <c:v>122154</c:v>
                </c:pt>
                <c:pt idx="186">
                  <c:v>147388</c:v>
                </c:pt>
                <c:pt idx="187">
                  <c:v>139614</c:v>
                </c:pt>
                <c:pt idx="188">
                  <c:v>148262</c:v>
                </c:pt>
                <c:pt idx="189">
                  <c:v>134394</c:v>
                </c:pt>
                <c:pt idx="190">
                  <c:v>110636</c:v>
                </c:pt>
                <c:pt idx="191">
                  <c:v>102411</c:v>
                </c:pt>
                <c:pt idx="192">
                  <c:v>108488</c:v>
                </c:pt>
                <c:pt idx="193">
                  <c:v>64060.7</c:v>
                </c:pt>
                <c:pt idx="194">
                  <c:v>114274</c:v>
                </c:pt>
                <c:pt idx="195">
                  <c:v>121023</c:v>
                </c:pt>
                <c:pt idx="196">
                  <c:v>111357</c:v>
                </c:pt>
                <c:pt idx="197">
                  <c:v>70899.7</c:v>
                </c:pt>
                <c:pt idx="198">
                  <c:v>85907.2</c:v>
                </c:pt>
                <c:pt idx="199">
                  <c:v>101643</c:v>
                </c:pt>
                <c:pt idx="200">
                  <c:v>100452</c:v>
                </c:pt>
                <c:pt idx="201">
                  <c:v>73369.1</c:v>
                </c:pt>
                <c:pt idx="202">
                  <c:v>64741.6</c:v>
                </c:pt>
                <c:pt idx="203">
                  <c:v>67874.4</c:v>
                </c:pt>
                <c:pt idx="204">
                  <c:v>78126.8</c:v>
                </c:pt>
                <c:pt idx="205">
                  <c:v>107206</c:v>
                </c:pt>
                <c:pt idx="206">
                  <c:v>99022</c:v>
                </c:pt>
                <c:pt idx="207">
                  <c:v>105122</c:v>
                </c:pt>
                <c:pt idx="208">
                  <c:v>97448.3</c:v>
                </c:pt>
                <c:pt idx="209">
                  <c:v>93772.1</c:v>
                </c:pt>
                <c:pt idx="210">
                  <c:v>92458.3</c:v>
                </c:pt>
                <c:pt idx="211">
                  <c:v>96930.5</c:v>
                </c:pt>
                <c:pt idx="212">
                  <c:v>99444</c:v>
                </c:pt>
                <c:pt idx="213">
                  <c:v>103524</c:v>
                </c:pt>
                <c:pt idx="214">
                  <c:v>99611.3</c:v>
                </c:pt>
                <c:pt idx="215">
                  <c:v>205038</c:v>
                </c:pt>
                <c:pt idx="216">
                  <c:v>184830</c:v>
                </c:pt>
                <c:pt idx="217">
                  <c:v>108171</c:v>
                </c:pt>
                <c:pt idx="218">
                  <c:v>102640</c:v>
                </c:pt>
                <c:pt idx="219">
                  <c:v>116005</c:v>
                </c:pt>
                <c:pt idx="220">
                  <c:v>110553</c:v>
                </c:pt>
                <c:pt idx="221">
                  <c:v>89360.5</c:v>
                </c:pt>
                <c:pt idx="222">
                  <c:v>86191.2</c:v>
                </c:pt>
                <c:pt idx="223">
                  <c:v>94342.3</c:v>
                </c:pt>
                <c:pt idx="224">
                  <c:v>95698.5</c:v>
                </c:pt>
                <c:pt idx="225">
                  <c:v>88352</c:v>
                </c:pt>
                <c:pt idx="226">
                  <c:v>87421</c:v>
                </c:pt>
                <c:pt idx="227">
                  <c:v>85148.8</c:v>
                </c:pt>
                <c:pt idx="228">
                  <c:v>166040</c:v>
                </c:pt>
                <c:pt idx="229">
                  <c:v>165935</c:v>
                </c:pt>
                <c:pt idx="230">
                  <c:v>153418</c:v>
                </c:pt>
                <c:pt idx="231">
                  <c:v>148438</c:v>
                </c:pt>
                <c:pt idx="232">
                  <c:v>172819</c:v>
                </c:pt>
                <c:pt idx="233">
                  <c:v>168530</c:v>
                </c:pt>
                <c:pt idx="234">
                  <c:v>185824</c:v>
                </c:pt>
                <c:pt idx="235">
                  <c:v>58354.1</c:v>
                </c:pt>
                <c:pt idx="236">
                  <c:v>162542</c:v>
                </c:pt>
                <c:pt idx="237">
                  <c:v>143268</c:v>
                </c:pt>
                <c:pt idx="238">
                  <c:v>170212</c:v>
                </c:pt>
                <c:pt idx="239">
                  <c:v>161377</c:v>
                </c:pt>
                <c:pt idx="240">
                  <c:v>173894</c:v>
                </c:pt>
                <c:pt idx="241">
                  <c:v>185149</c:v>
                </c:pt>
                <c:pt idx="242">
                  <c:v>163921</c:v>
                </c:pt>
                <c:pt idx="243">
                  <c:v>155840</c:v>
                </c:pt>
                <c:pt idx="244">
                  <c:v>161941</c:v>
                </c:pt>
                <c:pt idx="245">
                  <c:v>178864</c:v>
                </c:pt>
                <c:pt idx="246">
                  <c:v>172068</c:v>
                </c:pt>
                <c:pt idx="247">
                  <c:v>165950</c:v>
                </c:pt>
                <c:pt idx="248">
                  <c:v>171549</c:v>
                </c:pt>
                <c:pt idx="249">
                  <c:v>166155</c:v>
                </c:pt>
                <c:pt idx="250">
                  <c:v>155397</c:v>
                </c:pt>
                <c:pt idx="251">
                  <c:v>140253</c:v>
                </c:pt>
                <c:pt idx="252">
                  <c:v>130557</c:v>
                </c:pt>
                <c:pt idx="253">
                  <c:v>164316</c:v>
                </c:pt>
                <c:pt idx="254">
                  <c:v>153589</c:v>
                </c:pt>
                <c:pt idx="255">
                  <c:v>161614</c:v>
                </c:pt>
                <c:pt idx="256">
                  <c:v>136029</c:v>
                </c:pt>
                <c:pt idx="257">
                  <c:v>149464</c:v>
                </c:pt>
                <c:pt idx="258">
                  <c:v>155827</c:v>
                </c:pt>
                <c:pt idx="259">
                  <c:v>137257</c:v>
                </c:pt>
                <c:pt idx="260">
                  <c:v>124259</c:v>
                </c:pt>
                <c:pt idx="261">
                  <c:v>138249</c:v>
                </c:pt>
                <c:pt idx="262">
                  <c:v>164651</c:v>
                </c:pt>
                <c:pt idx="263">
                  <c:v>133282</c:v>
                </c:pt>
                <c:pt idx="264">
                  <c:v>91155.2</c:v>
                </c:pt>
                <c:pt idx="265">
                  <c:v>134071</c:v>
                </c:pt>
                <c:pt idx="266">
                  <c:v>162829</c:v>
                </c:pt>
                <c:pt idx="267">
                  <c:v>196657</c:v>
                </c:pt>
                <c:pt idx="268">
                  <c:v>156558</c:v>
                </c:pt>
                <c:pt idx="269">
                  <c:v>100456</c:v>
                </c:pt>
                <c:pt idx="270">
                  <c:v>136425</c:v>
                </c:pt>
                <c:pt idx="271">
                  <c:v>149053</c:v>
                </c:pt>
                <c:pt idx="272">
                  <c:v>164532</c:v>
                </c:pt>
                <c:pt idx="273">
                  <c:v>166920</c:v>
                </c:pt>
                <c:pt idx="274">
                  <c:v>163856</c:v>
                </c:pt>
                <c:pt idx="275">
                  <c:v>159923</c:v>
                </c:pt>
                <c:pt idx="276">
                  <c:v>157960</c:v>
                </c:pt>
                <c:pt idx="277">
                  <c:v>156032</c:v>
                </c:pt>
                <c:pt idx="278">
                  <c:v>143921</c:v>
                </c:pt>
                <c:pt idx="279">
                  <c:v>165526</c:v>
                </c:pt>
                <c:pt idx="280">
                  <c:v>128605</c:v>
                </c:pt>
                <c:pt idx="281">
                  <c:v>170212</c:v>
                </c:pt>
                <c:pt idx="282">
                  <c:v>197794</c:v>
                </c:pt>
                <c:pt idx="283">
                  <c:v>128992</c:v>
                </c:pt>
                <c:pt idx="284">
                  <c:v>138894</c:v>
                </c:pt>
                <c:pt idx="285">
                  <c:v>119716</c:v>
                </c:pt>
                <c:pt idx="286">
                  <c:v>191338</c:v>
                </c:pt>
                <c:pt idx="287">
                  <c:v>191731</c:v>
                </c:pt>
                <c:pt idx="288">
                  <c:v>199537</c:v>
                </c:pt>
                <c:pt idx="289">
                  <c:v>179046</c:v>
                </c:pt>
                <c:pt idx="290">
                  <c:v>127428</c:v>
                </c:pt>
                <c:pt idx="291">
                  <c:v>136418</c:v>
                </c:pt>
                <c:pt idx="292">
                  <c:v>106198</c:v>
                </c:pt>
                <c:pt idx="293">
                  <c:v>99882.6</c:v>
                </c:pt>
                <c:pt idx="294">
                  <c:v>94984.9</c:v>
                </c:pt>
                <c:pt idx="295">
                  <c:v>120946</c:v>
                </c:pt>
                <c:pt idx="296">
                  <c:v>146997</c:v>
                </c:pt>
                <c:pt idx="297">
                  <c:v>147132</c:v>
                </c:pt>
                <c:pt idx="298">
                  <c:v>115040</c:v>
                </c:pt>
                <c:pt idx="299">
                  <c:v>130266</c:v>
                </c:pt>
                <c:pt idx="300">
                  <c:v>146789</c:v>
                </c:pt>
                <c:pt idx="301">
                  <c:v>129867</c:v>
                </c:pt>
                <c:pt idx="302">
                  <c:v>132160</c:v>
                </c:pt>
                <c:pt idx="303">
                  <c:v>133878</c:v>
                </c:pt>
                <c:pt idx="304">
                  <c:v>154842</c:v>
                </c:pt>
                <c:pt idx="305">
                  <c:v>144728</c:v>
                </c:pt>
                <c:pt idx="306">
                  <c:v>193345</c:v>
                </c:pt>
                <c:pt idx="307">
                  <c:v>293783</c:v>
                </c:pt>
                <c:pt idx="308">
                  <c:v>223090</c:v>
                </c:pt>
                <c:pt idx="309">
                  <c:v>210054</c:v>
                </c:pt>
                <c:pt idx="310">
                  <c:v>171004</c:v>
                </c:pt>
                <c:pt idx="311">
                  <c:v>182943</c:v>
                </c:pt>
                <c:pt idx="312">
                  <c:v>138144</c:v>
                </c:pt>
                <c:pt idx="313">
                  <c:v>124951</c:v>
                </c:pt>
                <c:pt idx="314">
                  <c:v>190552</c:v>
                </c:pt>
                <c:pt idx="315">
                  <c:v>180466</c:v>
                </c:pt>
                <c:pt idx="316">
                  <c:v>152674</c:v>
                </c:pt>
                <c:pt idx="317">
                  <c:v>90224.8</c:v>
                </c:pt>
                <c:pt idx="318">
                  <c:v>96207.6</c:v>
                </c:pt>
                <c:pt idx="319">
                  <c:v>115838</c:v>
                </c:pt>
                <c:pt idx="320">
                  <c:v>190800</c:v>
                </c:pt>
                <c:pt idx="321">
                  <c:v>133450</c:v>
                </c:pt>
                <c:pt idx="322">
                  <c:v>138109</c:v>
                </c:pt>
                <c:pt idx="323">
                  <c:v>171098</c:v>
                </c:pt>
                <c:pt idx="324">
                  <c:v>156563</c:v>
                </c:pt>
                <c:pt idx="325">
                  <c:v>157997</c:v>
                </c:pt>
                <c:pt idx="326">
                  <c:v>152124</c:v>
                </c:pt>
                <c:pt idx="327">
                  <c:v>154822</c:v>
                </c:pt>
                <c:pt idx="328">
                  <c:v>166331</c:v>
                </c:pt>
                <c:pt idx="329">
                  <c:v>129972</c:v>
                </c:pt>
                <c:pt idx="330">
                  <c:v>134452</c:v>
                </c:pt>
                <c:pt idx="331">
                  <c:v>119887</c:v>
                </c:pt>
                <c:pt idx="332">
                  <c:v>118407</c:v>
                </c:pt>
                <c:pt idx="333">
                  <c:v>113910</c:v>
                </c:pt>
                <c:pt idx="334">
                  <c:v>122915</c:v>
                </c:pt>
                <c:pt idx="335">
                  <c:v>116905</c:v>
                </c:pt>
                <c:pt idx="336">
                  <c:v>168225</c:v>
                </c:pt>
                <c:pt idx="337">
                  <c:v>128613</c:v>
                </c:pt>
                <c:pt idx="338">
                  <c:v>107196</c:v>
                </c:pt>
                <c:pt idx="339">
                  <c:v>104495</c:v>
                </c:pt>
                <c:pt idx="340">
                  <c:v>104221</c:v>
                </c:pt>
                <c:pt idx="341">
                  <c:v>102564</c:v>
                </c:pt>
                <c:pt idx="342">
                  <c:v>128443</c:v>
                </c:pt>
                <c:pt idx="343">
                  <c:v>201773</c:v>
                </c:pt>
                <c:pt idx="344">
                  <c:v>184457</c:v>
                </c:pt>
                <c:pt idx="345">
                  <c:v>162527</c:v>
                </c:pt>
                <c:pt idx="346">
                  <c:v>212021</c:v>
                </c:pt>
                <c:pt idx="347">
                  <c:v>196000</c:v>
                </c:pt>
                <c:pt idx="348">
                  <c:v>211426</c:v>
                </c:pt>
                <c:pt idx="349">
                  <c:v>205645</c:v>
                </c:pt>
                <c:pt idx="350">
                  <c:v>201216</c:v>
                </c:pt>
                <c:pt idx="351">
                  <c:v>208762</c:v>
                </c:pt>
                <c:pt idx="352">
                  <c:v>209595</c:v>
                </c:pt>
                <c:pt idx="353">
                  <c:v>166926</c:v>
                </c:pt>
                <c:pt idx="354">
                  <c:v>165557</c:v>
                </c:pt>
                <c:pt idx="355">
                  <c:v>129867</c:v>
                </c:pt>
                <c:pt idx="356">
                  <c:v>141363</c:v>
                </c:pt>
                <c:pt idx="357">
                  <c:v>214561</c:v>
                </c:pt>
                <c:pt idx="358">
                  <c:v>212138</c:v>
                </c:pt>
                <c:pt idx="359">
                  <c:v>179060</c:v>
                </c:pt>
                <c:pt idx="360">
                  <c:v>176122</c:v>
                </c:pt>
                <c:pt idx="361">
                  <c:v>126958</c:v>
                </c:pt>
                <c:pt idx="362">
                  <c:v>151870</c:v>
                </c:pt>
                <c:pt idx="363">
                  <c:v>132151</c:v>
                </c:pt>
                <c:pt idx="364">
                  <c:v>101426</c:v>
                </c:pt>
                <c:pt idx="365">
                  <c:v>148917</c:v>
                </c:pt>
                <c:pt idx="366">
                  <c:v>168829</c:v>
                </c:pt>
                <c:pt idx="367">
                  <c:v>143138</c:v>
                </c:pt>
                <c:pt idx="368">
                  <c:v>124943</c:v>
                </c:pt>
                <c:pt idx="369">
                  <c:v>134947</c:v>
                </c:pt>
                <c:pt idx="370">
                  <c:v>165320</c:v>
                </c:pt>
                <c:pt idx="371">
                  <c:v>136013</c:v>
                </c:pt>
                <c:pt idx="372">
                  <c:v>151212</c:v>
                </c:pt>
                <c:pt idx="373">
                  <c:v>155237</c:v>
                </c:pt>
                <c:pt idx="374">
                  <c:v>136140</c:v>
                </c:pt>
                <c:pt idx="375">
                  <c:v>128361</c:v>
                </c:pt>
                <c:pt idx="376">
                  <c:v>111901</c:v>
                </c:pt>
                <c:pt idx="377">
                  <c:v>160091</c:v>
                </c:pt>
                <c:pt idx="378">
                  <c:v>153811</c:v>
                </c:pt>
                <c:pt idx="379">
                  <c:v>178071</c:v>
                </c:pt>
              </c:numCache>
            </c:numRef>
          </c:val>
        </c:ser>
        <c:ser>
          <c:idx val="2"/>
          <c:order val="2"/>
          <c:tx>
            <c:v>rKB/s bge1</c:v>
          </c:tx>
          <c:spPr>
            <a:ln w="28575"/>
          </c:spPr>
          <c:marker>
            <c:symbol val="none"/>
          </c:marker>
          <c:cat>
            <c:numRef>
              <c:f>Nicstat!$O$39:$O$418</c:f>
              <c:numCache>
                <c:formatCode>General</c:formatCode>
                <c:ptCount val="380"/>
                <c:pt idx="0">
                  <c:v>42620.4616550926</c:v>
                </c:pt>
                <c:pt idx="1">
                  <c:v>42620.4616666667</c:v>
                </c:pt>
                <c:pt idx="2">
                  <c:v>42620.4616782407</c:v>
                </c:pt>
                <c:pt idx="3">
                  <c:v>42620.4616898148</c:v>
                </c:pt>
                <c:pt idx="4">
                  <c:v>42620.4617013889</c:v>
                </c:pt>
                <c:pt idx="5">
                  <c:v>42620.461712963</c:v>
                </c:pt>
                <c:pt idx="6">
                  <c:v>42620.461724537</c:v>
                </c:pt>
                <c:pt idx="7">
                  <c:v>42620.4617361111</c:v>
                </c:pt>
                <c:pt idx="8">
                  <c:v>42620.4617476852</c:v>
                </c:pt>
                <c:pt idx="9">
                  <c:v>42620.4617592593</c:v>
                </c:pt>
                <c:pt idx="10">
                  <c:v>42620.4617708333</c:v>
                </c:pt>
                <c:pt idx="11">
                  <c:v>42620.4617824074</c:v>
                </c:pt>
                <c:pt idx="12">
                  <c:v>42620.4617939815</c:v>
                </c:pt>
                <c:pt idx="13">
                  <c:v>42620.4618055556</c:v>
                </c:pt>
                <c:pt idx="14">
                  <c:v>42620.4618171296</c:v>
                </c:pt>
                <c:pt idx="15">
                  <c:v>42620.4618287037</c:v>
                </c:pt>
                <c:pt idx="16">
                  <c:v>42620.4618402778</c:v>
                </c:pt>
                <c:pt idx="17">
                  <c:v>42620.4618518519</c:v>
                </c:pt>
                <c:pt idx="18">
                  <c:v>42620.4618634259</c:v>
                </c:pt>
                <c:pt idx="19">
                  <c:v>42620.4629166667</c:v>
                </c:pt>
                <c:pt idx="20">
                  <c:v>42620.4629282407</c:v>
                </c:pt>
                <c:pt idx="21">
                  <c:v>42620.4629398148</c:v>
                </c:pt>
                <c:pt idx="22">
                  <c:v>42620.4629513889</c:v>
                </c:pt>
                <c:pt idx="23">
                  <c:v>42620.462962963</c:v>
                </c:pt>
                <c:pt idx="24">
                  <c:v>42620.462974537</c:v>
                </c:pt>
                <c:pt idx="25">
                  <c:v>42620.4629861111</c:v>
                </c:pt>
                <c:pt idx="26">
                  <c:v>42620.4629976852</c:v>
                </c:pt>
                <c:pt idx="27">
                  <c:v>42620.4630092593</c:v>
                </c:pt>
                <c:pt idx="28">
                  <c:v>42620.4630208333</c:v>
                </c:pt>
                <c:pt idx="29">
                  <c:v>42620.4630324074</c:v>
                </c:pt>
                <c:pt idx="30">
                  <c:v>42620.4630439815</c:v>
                </c:pt>
                <c:pt idx="31">
                  <c:v>42620.4630555556</c:v>
                </c:pt>
                <c:pt idx="32">
                  <c:v>42620.4630671296</c:v>
                </c:pt>
                <c:pt idx="33">
                  <c:v>42620.4630787037</c:v>
                </c:pt>
                <c:pt idx="34">
                  <c:v>42620.4630902778</c:v>
                </c:pt>
                <c:pt idx="35">
                  <c:v>42620.4631018518</c:v>
                </c:pt>
                <c:pt idx="36">
                  <c:v>42620.4631134259</c:v>
                </c:pt>
                <c:pt idx="37">
                  <c:v>42620.463125</c:v>
                </c:pt>
                <c:pt idx="38">
                  <c:v>42620.4641087963</c:v>
                </c:pt>
                <c:pt idx="39">
                  <c:v>42620.4641203704</c:v>
                </c:pt>
                <c:pt idx="40">
                  <c:v>42620.4641319444</c:v>
                </c:pt>
                <c:pt idx="41">
                  <c:v>42620.4641435185</c:v>
                </c:pt>
                <c:pt idx="42">
                  <c:v>42620.4641550926</c:v>
                </c:pt>
                <c:pt idx="43">
                  <c:v>42620.4641666667</c:v>
                </c:pt>
                <c:pt idx="44">
                  <c:v>42620.4641782407</c:v>
                </c:pt>
                <c:pt idx="45">
                  <c:v>42620.4641898148</c:v>
                </c:pt>
                <c:pt idx="46">
                  <c:v>42620.4642013889</c:v>
                </c:pt>
                <c:pt idx="47">
                  <c:v>42620.464212963</c:v>
                </c:pt>
                <c:pt idx="48">
                  <c:v>42620.464224537</c:v>
                </c:pt>
                <c:pt idx="49">
                  <c:v>42620.4642361111</c:v>
                </c:pt>
                <c:pt idx="50">
                  <c:v>42620.4642476852</c:v>
                </c:pt>
                <c:pt idx="51">
                  <c:v>42620.4642592593</c:v>
                </c:pt>
                <c:pt idx="52">
                  <c:v>42620.4642708333</c:v>
                </c:pt>
                <c:pt idx="53">
                  <c:v>42620.4642824074</c:v>
                </c:pt>
                <c:pt idx="54">
                  <c:v>42620.4642939815</c:v>
                </c:pt>
                <c:pt idx="55">
                  <c:v>42620.4643055556</c:v>
                </c:pt>
                <c:pt idx="56">
                  <c:v>42620.4643171296</c:v>
                </c:pt>
                <c:pt idx="57">
                  <c:v>42620.4653935185</c:v>
                </c:pt>
                <c:pt idx="58">
                  <c:v>42620.4654050926</c:v>
                </c:pt>
                <c:pt idx="59">
                  <c:v>42620.4654166667</c:v>
                </c:pt>
                <c:pt idx="60">
                  <c:v>42620.4654282407</c:v>
                </c:pt>
                <c:pt idx="61">
                  <c:v>42620.4654398148</c:v>
                </c:pt>
                <c:pt idx="62">
                  <c:v>42620.4654513889</c:v>
                </c:pt>
                <c:pt idx="63">
                  <c:v>42620.465462963</c:v>
                </c:pt>
                <c:pt idx="64">
                  <c:v>42620.465474537</c:v>
                </c:pt>
                <c:pt idx="65">
                  <c:v>42620.4654861111</c:v>
                </c:pt>
                <c:pt idx="66">
                  <c:v>42620.4654976852</c:v>
                </c:pt>
                <c:pt idx="67">
                  <c:v>42620.4655092593</c:v>
                </c:pt>
                <c:pt idx="68">
                  <c:v>42620.4655208333</c:v>
                </c:pt>
                <c:pt idx="69">
                  <c:v>42620.4655324074</c:v>
                </c:pt>
                <c:pt idx="70">
                  <c:v>42620.4655439815</c:v>
                </c:pt>
                <c:pt idx="71">
                  <c:v>42620.4655555556</c:v>
                </c:pt>
                <c:pt idx="72">
                  <c:v>42620.4655671296</c:v>
                </c:pt>
                <c:pt idx="73">
                  <c:v>42620.4655787037</c:v>
                </c:pt>
                <c:pt idx="74">
                  <c:v>42620.4655902778</c:v>
                </c:pt>
                <c:pt idx="75">
                  <c:v>42620.4656018519</c:v>
                </c:pt>
                <c:pt idx="76">
                  <c:v>42620.4665509259</c:v>
                </c:pt>
                <c:pt idx="77">
                  <c:v>42620.4665625</c:v>
                </c:pt>
                <c:pt idx="78">
                  <c:v>42620.4665740741</c:v>
                </c:pt>
                <c:pt idx="79">
                  <c:v>42620.4665856482</c:v>
                </c:pt>
                <c:pt idx="80">
                  <c:v>42620.4665972222</c:v>
                </c:pt>
                <c:pt idx="81">
                  <c:v>42620.4666087963</c:v>
                </c:pt>
                <c:pt idx="82">
                  <c:v>42620.4666203704</c:v>
                </c:pt>
                <c:pt idx="83">
                  <c:v>42620.4666319444</c:v>
                </c:pt>
                <c:pt idx="84">
                  <c:v>42620.4666435185</c:v>
                </c:pt>
                <c:pt idx="85">
                  <c:v>42620.4666550926</c:v>
                </c:pt>
                <c:pt idx="86">
                  <c:v>42620.4666666667</c:v>
                </c:pt>
                <c:pt idx="87">
                  <c:v>42620.4666782407</c:v>
                </c:pt>
                <c:pt idx="88">
                  <c:v>42620.4666898148</c:v>
                </c:pt>
                <c:pt idx="89">
                  <c:v>42620.4667013889</c:v>
                </c:pt>
                <c:pt idx="90">
                  <c:v>42620.466712963</c:v>
                </c:pt>
                <c:pt idx="91">
                  <c:v>42620.466724537</c:v>
                </c:pt>
                <c:pt idx="92">
                  <c:v>42620.4667361111</c:v>
                </c:pt>
                <c:pt idx="93">
                  <c:v>42620.4667476852</c:v>
                </c:pt>
                <c:pt idx="94">
                  <c:v>42620.4667592593</c:v>
                </c:pt>
                <c:pt idx="95">
                  <c:v>42620.4679166667</c:v>
                </c:pt>
                <c:pt idx="96">
                  <c:v>42620.4679282407</c:v>
                </c:pt>
                <c:pt idx="97">
                  <c:v>42620.4679398148</c:v>
                </c:pt>
                <c:pt idx="98">
                  <c:v>42620.4679513889</c:v>
                </c:pt>
                <c:pt idx="99">
                  <c:v>42620.467962963</c:v>
                </c:pt>
                <c:pt idx="100">
                  <c:v>42620.467974537</c:v>
                </c:pt>
                <c:pt idx="101">
                  <c:v>42620.4679861111</c:v>
                </c:pt>
                <c:pt idx="102">
                  <c:v>42620.4679976852</c:v>
                </c:pt>
                <c:pt idx="103">
                  <c:v>42620.4680092593</c:v>
                </c:pt>
                <c:pt idx="104">
                  <c:v>42620.4680208333</c:v>
                </c:pt>
                <c:pt idx="105">
                  <c:v>42620.4680324074</c:v>
                </c:pt>
                <c:pt idx="106">
                  <c:v>42620.4680439815</c:v>
                </c:pt>
                <c:pt idx="107">
                  <c:v>42620.4680555556</c:v>
                </c:pt>
                <c:pt idx="108">
                  <c:v>42620.4680671296</c:v>
                </c:pt>
                <c:pt idx="109">
                  <c:v>42620.4680787037</c:v>
                </c:pt>
                <c:pt idx="110">
                  <c:v>42620.4680902778</c:v>
                </c:pt>
                <c:pt idx="111">
                  <c:v>42620.4681018519</c:v>
                </c:pt>
                <c:pt idx="112">
                  <c:v>42620.4681134259</c:v>
                </c:pt>
                <c:pt idx="113">
                  <c:v>42620.468125</c:v>
                </c:pt>
                <c:pt idx="114">
                  <c:v>42620.4693634259</c:v>
                </c:pt>
                <c:pt idx="115">
                  <c:v>42620.469375</c:v>
                </c:pt>
                <c:pt idx="116">
                  <c:v>42620.4693865741</c:v>
                </c:pt>
                <c:pt idx="117">
                  <c:v>42620.4693981481</c:v>
                </c:pt>
                <c:pt idx="118">
                  <c:v>42620.4694097222</c:v>
                </c:pt>
                <c:pt idx="119">
                  <c:v>42620.4694212963</c:v>
                </c:pt>
                <c:pt idx="120">
                  <c:v>42620.4694328704</c:v>
                </c:pt>
                <c:pt idx="121">
                  <c:v>42620.4694444444</c:v>
                </c:pt>
                <c:pt idx="122">
                  <c:v>42620.4694560185</c:v>
                </c:pt>
                <c:pt idx="123">
                  <c:v>42620.4694675926</c:v>
                </c:pt>
                <c:pt idx="124">
                  <c:v>42620.4694791667</c:v>
                </c:pt>
                <c:pt idx="125">
                  <c:v>42620.4694907407</c:v>
                </c:pt>
                <c:pt idx="126">
                  <c:v>42620.4695023148</c:v>
                </c:pt>
                <c:pt idx="127">
                  <c:v>42620.4695138889</c:v>
                </c:pt>
                <c:pt idx="128">
                  <c:v>42620.469525463</c:v>
                </c:pt>
                <c:pt idx="129">
                  <c:v>42620.469537037</c:v>
                </c:pt>
                <c:pt idx="130">
                  <c:v>42620.4695486111</c:v>
                </c:pt>
                <c:pt idx="131">
                  <c:v>42620.4695601852</c:v>
                </c:pt>
                <c:pt idx="132">
                  <c:v>42620.4695717593</c:v>
                </c:pt>
                <c:pt idx="133">
                  <c:v>42620.4706828704</c:v>
                </c:pt>
                <c:pt idx="134">
                  <c:v>42620.4706944444</c:v>
                </c:pt>
                <c:pt idx="135">
                  <c:v>42620.4707060185</c:v>
                </c:pt>
                <c:pt idx="136">
                  <c:v>42620.4707175926</c:v>
                </c:pt>
                <c:pt idx="137">
                  <c:v>42620.4707291667</c:v>
                </c:pt>
                <c:pt idx="138">
                  <c:v>42620.4707407407</c:v>
                </c:pt>
                <c:pt idx="139">
                  <c:v>42620.4707523148</c:v>
                </c:pt>
                <c:pt idx="140">
                  <c:v>42620.4707638889</c:v>
                </c:pt>
                <c:pt idx="141">
                  <c:v>42620.470775463</c:v>
                </c:pt>
                <c:pt idx="142">
                  <c:v>42620.470787037</c:v>
                </c:pt>
                <c:pt idx="143">
                  <c:v>42620.4707986111</c:v>
                </c:pt>
                <c:pt idx="144">
                  <c:v>42620.4708101852</c:v>
                </c:pt>
                <c:pt idx="145">
                  <c:v>42620.4708217593</c:v>
                </c:pt>
                <c:pt idx="146">
                  <c:v>42620.4708333333</c:v>
                </c:pt>
                <c:pt idx="147">
                  <c:v>42620.4708449074</c:v>
                </c:pt>
                <c:pt idx="148">
                  <c:v>42620.4708564815</c:v>
                </c:pt>
                <c:pt idx="149">
                  <c:v>42620.4708680556</c:v>
                </c:pt>
                <c:pt idx="150">
                  <c:v>42620.4708796296</c:v>
                </c:pt>
                <c:pt idx="151">
                  <c:v>42620.4708912037</c:v>
                </c:pt>
                <c:pt idx="152">
                  <c:v>42620.4718634259</c:v>
                </c:pt>
                <c:pt idx="153">
                  <c:v>42620.471875</c:v>
                </c:pt>
                <c:pt idx="154">
                  <c:v>42620.4718865741</c:v>
                </c:pt>
                <c:pt idx="155">
                  <c:v>42620.4718981481</c:v>
                </c:pt>
                <c:pt idx="156">
                  <c:v>42620.4719097222</c:v>
                </c:pt>
                <c:pt idx="157">
                  <c:v>42620.4719212963</c:v>
                </c:pt>
                <c:pt idx="158">
                  <c:v>42620.4719328704</c:v>
                </c:pt>
                <c:pt idx="159">
                  <c:v>42620.4719444444</c:v>
                </c:pt>
                <c:pt idx="160">
                  <c:v>42620.4719560185</c:v>
                </c:pt>
                <c:pt idx="161">
                  <c:v>42620.4719675926</c:v>
                </c:pt>
                <c:pt idx="162">
                  <c:v>42620.4719791667</c:v>
                </c:pt>
                <c:pt idx="163">
                  <c:v>42620.4719907407</c:v>
                </c:pt>
                <c:pt idx="164">
                  <c:v>42620.4720023148</c:v>
                </c:pt>
                <c:pt idx="165">
                  <c:v>42620.4720138889</c:v>
                </c:pt>
                <c:pt idx="166">
                  <c:v>42620.472025463</c:v>
                </c:pt>
                <c:pt idx="167">
                  <c:v>42620.472037037</c:v>
                </c:pt>
                <c:pt idx="168">
                  <c:v>42620.4720486111</c:v>
                </c:pt>
                <c:pt idx="169">
                  <c:v>42620.4720601852</c:v>
                </c:pt>
                <c:pt idx="170">
                  <c:v>42620.4720717593</c:v>
                </c:pt>
                <c:pt idx="171">
                  <c:v>42620.473125</c:v>
                </c:pt>
                <c:pt idx="172">
                  <c:v>42620.4731365741</c:v>
                </c:pt>
                <c:pt idx="173">
                  <c:v>42620.4731481482</c:v>
                </c:pt>
                <c:pt idx="174">
                  <c:v>42620.4731597222</c:v>
                </c:pt>
                <c:pt idx="175">
                  <c:v>42620.4731712963</c:v>
                </c:pt>
                <c:pt idx="176">
                  <c:v>42620.4731828704</c:v>
                </c:pt>
                <c:pt idx="177">
                  <c:v>42620.4731944444</c:v>
                </c:pt>
                <c:pt idx="178">
                  <c:v>42620.4732060185</c:v>
                </c:pt>
                <c:pt idx="179">
                  <c:v>42620.4732175926</c:v>
                </c:pt>
                <c:pt idx="180">
                  <c:v>42620.4732291667</c:v>
                </c:pt>
                <c:pt idx="181">
                  <c:v>42620.4732407407</c:v>
                </c:pt>
                <c:pt idx="182">
                  <c:v>42620.4732523148</c:v>
                </c:pt>
                <c:pt idx="183">
                  <c:v>42620.4732638889</c:v>
                </c:pt>
                <c:pt idx="184">
                  <c:v>42620.473275463</c:v>
                </c:pt>
                <c:pt idx="185">
                  <c:v>42620.473287037</c:v>
                </c:pt>
                <c:pt idx="186">
                  <c:v>42620.4732986111</c:v>
                </c:pt>
                <c:pt idx="187">
                  <c:v>42620.4733101852</c:v>
                </c:pt>
                <c:pt idx="188">
                  <c:v>42620.4733217593</c:v>
                </c:pt>
                <c:pt idx="189">
                  <c:v>42620.4733333333</c:v>
                </c:pt>
                <c:pt idx="190">
                  <c:v>42620.4743634259</c:v>
                </c:pt>
                <c:pt idx="191">
                  <c:v>42620.474375</c:v>
                </c:pt>
                <c:pt idx="192">
                  <c:v>42620.4743865741</c:v>
                </c:pt>
                <c:pt idx="193">
                  <c:v>42620.4743981482</c:v>
                </c:pt>
                <c:pt idx="194">
                  <c:v>42620.4744097222</c:v>
                </c:pt>
                <c:pt idx="195">
                  <c:v>42620.4744212963</c:v>
                </c:pt>
                <c:pt idx="196">
                  <c:v>42620.4744328704</c:v>
                </c:pt>
                <c:pt idx="197">
                  <c:v>42620.4744444444</c:v>
                </c:pt>
                <c:pt idx="198">
                  <c:v>42620.4744560185</c:v>
                </c:pt>
                <c:pt idx="199">
                  <c:v>42620.4744675926</c:v>
                </c:pt>
                <c:pt idx="200">
                  <c:v>42620.4744791667</c:v>
                </c:pt>
                <c:pt idx="201">
                  <c:v>42620.4744907407</c:v>
                </c:pt>
                <c:pt idx="202">
                  <c:v>42620.4745023148</c:v>
                </c:pt>
                <c:pt idx="203">
                  <c:v>42620.4745138889</c:v>
                </c:pt>
                <c:pt idx="204">
                  <c:v>42620.474525463</c:v>
                </c:pt>
                <c:pt idx="205">
                  <c:v>42620.474537037</c:v>
                </c:pt>
                <c:pt idx="206">
                  <c:v>42620.4745486111</c:v>
                </c:pt>
                <c:pt idx="207">
                  <c:v>42620.4745601852</c:v>
                </c:pt>
                <c:pt idx="208">
                  <c:v>42620.4745717593</c:v>
                </c:pt>
                <c:pt idx="209">
                  <c:v>42620.4756481481</c:v>
                </c:pt>
                <c:pt idx="210">
                  <c:v>42620.4756597222</c:v>
                </c:pt>
                <c:pt idx="211">
                  <c:v>42620.4756712963</c:v>
                </c:pt>
                <c:pt idx="212">
                  <c:v>42620.4756828704</c:v>
                </c:pt>
                <c:pt idx="213">
                  <c:v>42620.4756944444</c:v>
                </c:pt>
                <c:pt idx="214">
                  <c:v>42620.4757060185</c:v>
                </c:pt>
                <c:pt idx="215">
                  <c:v>42620.4757175926</c:v>
                </c:pt>
                <c:pt idx="216">
                  <c:v>42620.4757291667</c:v>
                </c:pt>
                <c:pt idx="217">
                  <c:v>42620.4757407407</c:v>
                </c:pt>
                <c:pt idx="218">
                  <c:v>42620.4757523148</c:v>
                </c:pt>
                <c:pt idx="219">
                  <c:v>42620.4757638889</c:v>
                </c:pt>
                <c:pt idx="220">
                  <c:v>42620.475775463</c:v>
                </c:pt>
                <c:pt idx="221">
                  <c:v>42620.475787037</c:v>
                </c:pt>
                <c:pt idx="222">
                  <c:v>42620.4757986111</c:v>
                </c:pt>
                <c:pt idx="223">
                  <c:v>42620.4758101852</c:v>
                </c:pt>
                <c:pt idx="224">
                  <c:v>42620.4758217593</c:v>
                </c:pt>
                <c:pt idx="225">
                  <c:v>42620.4758333333</c:v>
                </c:pt>
                <c:pt idx="226">
                  <c:v>42620.4758449074</c:v>
                </c:pt>
                <c:pt idx="227">
                  <c:v>42620.4758564815</c:v>
                </c:pt>
                <c:pt idx="228">
                  <c:v>42620.4769097222</c:v>
                </c:pt>
                <c:pt idx="229">
                  <c:v>42620.4769212963</c:v>
                </c:pt>
                <c:pt idx="230">
                  <c:v>42620.4769328704</c:v>
                </c:pt>
                <c:pt idx="231">
                  <c:v>42620.4769444444</c:v>
                </c:pt>
                <c:pt idx="232">
                  <c:v>42620.4769560185</c:v>
                </c:pt>
                <c:pt idx="233">
                  <c:v>42620.4769675926</c:v>
                </c:pt>
                <c:pt idx="234">
                  <c:v>42620.4769791667</c:v>
                </c:pt>
                <c:pt idx="235">
                  <c:v>42620.4769907407</c:v>
                </c:pt>
                <c:pt idx="236">
                  <c:v>42620.4770023148</c:v>
                </c:pt>
                <c:pt idx="237">
                  <c:v>42620.4770138889</c:v>
                </c:pt>
                <c:pt idx="238">
                  <c:v>42620.477025463</c:v>
                </c:pt>
                <c:pt idx="239">
                  <c:v>42620.477037037</c:v>
                </c:pt>
                <c:pt idx="240">
                  <c:v>42620.4770486111</c:v>
                </c:pt>
                <c:pt idx="241">
                  <c:v>42620.4770601852</c:v>
                </c:pt>
                <c:pt idx="242">
                  <c:v>42620.4770717593</c:v>
                </c:pt>
                <c:pt idx="243">
                  <c:v>42620.4770833333</c:v>
                </c:pt>
                <c:pt idx="244">
                  <c:v>42620.4770949074</c:v>
                </c:pt>
                <c:pt idx="245">
                  <c:v>42620.4771064815</c:v>
                </c:pt>
                <c:pt idx="246">
                  <c:v>42620.4771180556</c:v>
                </c:pt>
                <c:pt idx="247">
                  <c:v>42620.4780671296</c:v>
                </c:pt>
                <c:pt idx="248">
                  <c:v>42620.4780787037</c:v>
                </c:pt>
                <c:pt idx="249">
                  <c:v>42620.4780902778</c:v>
                </c:pt>
                <c:pt idx="250">
                  <c:v>42620.4781018519</c:v>
                </c:pt>
                <c:pt idx="251">
                  <c:v>42620.4781134259</c:v>
                </c:pt>
                <c:pt idx="252">
                  <c:v>42620.478125</c:v>
                </c:pt>
                <c:pt idx="253">
                  <c:v>42620.4781365741</c:v>
                </c:pt>
                <c:pt idx="254">
                  <c:v>42620.4781481481</c:v>
                </c:pt>
                <c:pt idx="255">
                  <c:v>42620.4781597222</c:v>
                </c:pt>
                <c:pt idx="256">
                  <c:v>42620.4781712963</c:v>
                </c:pt>
                <c:pt idx="257">
                  <c:v>42620.4781828704</c:v>
                </c:pt>
                <c:pt idx="258">
                  <c:v>42620.4781944444</c:v>
                </c:pt>
                <c:pt idx="259">
                  <c:v>42620.4782060185</c:v>
                </c:pt>
                <c:pt idx="260">
                  <c:v>42620.4782175926</c:v>
                </c:pt>
                <c:pt idx="261">
                  <c:v>42620.4782291667</c:v>
                </c:pt>
                <c:pt idx="262">
                  <c:v>42620.4782407407</c:v>
                </c:pt>
                <c:pt idx="263">
                  <c:v>42620.4782523148</c:v>
                </c:pt>
                <c:pt idx="264">
                  <c:v>42620.4782638889</c:v>
                </c:pt>
                <c:pt idx="265">
                  <c:v>42620.478275463</c:v>
                </c:pt>
                <c:pt idx="266">
                  <c:v>42620.4792939815</c:v>
                </c:pt>
                <c:pt idx="267">
                  <c:v>42620.4793055556</c:v>
                </c:pt>
                <c:pt idx="268">
                  <c:v>42620.4793171296</c:v>
                </c:pt>
                <c:pt idx="269">
                  <c:v>42620.4793287037</c:v>
                </c:pt>
                <c:pt idx="270">
                  <c:v>42620.4793402778</c:v>
                </c:pt>
                <c:pt idx="271">
                  <c:v>42620.4793518518</c:v>
                </c:pt>
                <c:pt idx="272">
                  <c:v>42620.4793634259</c:v>
                </c:pt>
                <c:pt idx="273">
                  <c:v>42620.479375</c:v>
                </c:pt>
                <c:pt idx="274">
                  <c:v>42620.4793865741</c:v>
                </c:pt>
                <c:pt idx="275">
                  <c:v>42620.4793981481</c:v>
                </c:pt>
                <c:pt idx="276">
                  <c:v>42620.4794097222</c:v>
                </c:pt>
                <c:pt idx="277">
                  <c:v>42620.4794212963</c:v>
                </c:pt>
                <c:pt idx="278">
                  <c:v>42620.4794328704</c:v>
                </c:pt>
                <c:pt idx="279">
                  <c:v>42620.4794444444</c:v>
                </c:pt>
                <c:pt idx="280">
                  <c:v>42620.4794560185</c:v>
                </c:pt>
                <c:pt idx="281">
                  <c:v>42620.4794675926</c:v>
                </c:pt>
                <c:pt idx="282">
                  <c:v>42620.4794791667</c:v>
                </c:pt>
                <c:pt idx="283">
                  <c:v>42620.4794907407</c:v>
                </c:pt>
                <c:pt idx="284">
                  <c:v>42620.4795023148</c:v>
                </c:pt>
                <c:pt idx="285">
                  <c:v>42620.4806018519</c:v>
                </c:pt>
                <c:pt idx="286">
                  <c:v>42620.4806134259</c:v>
                </c:pt>
                <c:pt idx="287">
                  <c:v>42620.480625</c:v>
                </c:pt>
                <c:pt idx="288">
                  <c:v>42620.4806365741</c:v>
                </c:pt>
                <c:pt idx="289">
                  <c:v>42620.4806481482</c:v>
                </c:pt>
                <c:pt idx="290">
                  <c:v>42620.4806597222</c:v>
                </c:pt>
                <c:pt idx="291">
                  <c:v>42620.4806712963</c:v>
                </c:pt>
                <c:pt idx="292">
                  <c:v>42620.4806828704</c:v>
                </c:pt>
                <c:pt idx="293">
                  <c:v>42620.4806944444</c:v>
                </c:pt>
                <c:pt idx="294">
                  <c:v>42620.4807060185</c:v>
                </c:pt>
                <c:pt idx="295">
                  <c:v>42620.4807175926</c:v>
                </c:pt>
                <c:pt idx="296">
                  <c:v>42620.4807291667</c:v>
                </c:pt>
                <c:pt idx="297">
                  <c:v>42620.4807407407</c:v>
                </c:pt>
                <c:pt idx="298">
                  <c:v>42620.4807523148</c:v>
                </c:pt>
                <c:pt idx="299">
                  <c:v>42620.4807638889</c:v>
                </c:pt>
                <c:pt idx="300">
                  <c:v>42620.480775463</c:v>
                </c:pt>
                <c:pt idx="301">
                  <c:v>42620.480787037</c:v>
                </c:pt>
                <c:pt idx="302">
                  <c:v>42620.4807986111</c:v>
                </c:pt>
                <c:pt idx="303">
                  <c:v>42620.4808101852</c:v>
                </c:pt>
                <c:pt idx="304">
                  <c:v>42620.4819212963</c:v>
                </c:pt>
                <c:pt idx="305">
                  <c:v>42620.4819328704</c:v>
                </c:pt>
                <c:pt idx="306">
                  <c:v>42620.4819444444</c:v>
                </c:pt>
                <c:pt idx="307">
                  <c:v>42620.4819560185</c:v>
                </c:pt>
                <c:pt idx="308">
                  <c:v>42620.4819675926</c:v>
                </c:pt>
                <c:pt idx="309">
                  <c:v>42620.4819791667</c:v>
                </c:pt>
                <c:pt idx="310">
                  <c:v>42620.4819907407</c:v>
                </c:pt>
                <c:pt idx="311">
                  <c:v>42620.4820023148</c:v>
                </c:pt>
                <c:pt idx="312">
                  <c:v>42620.4820138889</c:v>
                </c:pt>
                <c:pt idx="313">
                  <c:v>42620.482025463</c:v>
                </c:pt>
                <c:pt idx="314">
                  <c:v>42620.482037037</c:v>
                </c:pt>
                <c:pt idx="315">
                  <c:v>42620.4820486111</c:v>
                </c:pt>
                <c:pt idx="316">
                  <c:v>42620.4820601852</c:v>
                </c:pt>
                <c:pt idx="317">
                  <c:v>42620.4820717593</c:v>
                </c:pt>
                <c:pt idx="318">
                  <c:v>42620.4820833333</c:v>
                </c:pt>
                <c:pt idx="319">
                  <c:v>42620.4820949074</c:v>
                </c:pt>
                <c:pt idx="320">
                  <c:v>42620.4821064815</c:v>
                </c:pt>
                <c:pt idx="321">
                  <c:v>42620.4821180556</c:v>
                </c:pt>
                <c:pt idx="322">
                  <c:v>42620.4821296296</c:v>
                </c:pt>
                <c:pt idx="323">
                  <c:v>42620.4831597222</c:v>
                </c:pt>
                <c:pt idx="324">
                  <c:v>42620.4831712963</c:v>
                </c:pt>
                <c:pt idx="325">
                  <c:v>42620.4831828704</c:v>
                </c:pt>
                <c:pt idx="326">
                  <c:v>42620.4831944444</c:v>
                </c:pt>
                <c:pt idx="327">
                  <c:v>42620.4832060185</c:v>
                </c:pt>
                <c:pt idx="328">
                  <c:v>42620.4832175926</c:v>
                </c:pt>
                <c:pt idx="329">
                  <c:v>42620.4832291667</c:v>
                </c:pt>
                <c:pt idx="330">
                  <c:v>42620.4832407407</c:v>
                </c:pt>
                <c:pt idx="331">
                  <c:v>42620.4832523148</c:v>
                </c:pt>
                <c:pt idx="332">
                  <c:v>42620.4832638889</c:v>
                </c:pt>
                <c:pt idx="333">
                  <c:v>42620.483275463</c:v>
                </c:pt>
                <c:pt idx="334">
                  <c:v>42620.483287037</c:v>
                </c:pt>
                <c:pt idx="335">
                  <c:v>42620.4832986111</c:v>
                </c:pt>
                <c:pt idx="336">
                  <c:v>42620.4833101852</c:v>
                </c:pt>
                <c:pt idx="337">
                  <c:v>42620.4833217593</c:v>
                </c:pt>
                <c:pt idx="338">
                  <c:v>42620.4833333333</c:v>
                </c:pt>
                <c:pt idx="339">
                  <c:v>42620.4833449074</c:v>
                </c:pt>
                <c:pt idx="340">
                  <c:v>42620.4833564815</c:v>
                </c:pt>
                <c:pt idx="341">
                  <c:v>42620.4833680556</c:v>
                </c:pt>
                <c:pt idx="342">
                  <c:v>42620.4843634259</c:v>
                </c:pt>
                <c:pt idx="343">
                  <c:v>42620.484375</c:v>
                </c:pt>
                <c:pt idx="344">
                  <c:v>42620.4843865741</c:v>
                </c:pt>
                <c:pt idx="345">
                  <c:v>42620.4843981481</c:v>
                </c:pt>
                <c:pt idx="346">
                  <c:v>42620.4844097222</c:v>
                </c:pt>
                <c:pt idx="347">
                  <c:v>42620.4844212963</c:v>
                </c:pt>
                <c:pt idx="348">
                  <c:v>42620.4844328704</c:v>
                </c:pt>
                <c:pt idx="349">
                  <c:v>42620.4844444444</c:v>
                </c:pt>
                <c:pt idx="350">
                  <c:v>42620.4844560185</c:v>
                </c:pt>
                <c:pt idx="351">
                  <c:v>42620.4844675926</c:v>
                </c:pt>
                <c:pt idx="352">
                  <c:v>42620.4844791667</c:v>
                </c:pt>
                <c:pt idx="353">
                  <c:v>42620.4844907407</c:v>
                </c:pt>
                <c:pt idx="354">
                  <c:v>42620.4845023148</c:v>
                </c:pt>
                <c:pt idx="355">
                  <c:v>42620.4845138889</c:v>
                </c:pt>
                <c:pt idx="356">
                  <c:v>42620.484525463</c:v>
                </c:pt>
                <c:pt idx="357">
                  <c:v>42620.484537037</c:v>
                </c:pt>
                <c:pt idx="358">
                  <c:v>42620.4845486111</c:v>
                </c:pt>
                <c:pt idx="359">
                  <c:v>42620.4845601852</c:v>
                </c:pt>
                <c:pt idx="360">
                  <c:v>42620.4845717593</c:v>
                </c:pt>
                <c:pt idx="361">
                  <c:v>42620.4855324074</c:v>
                </c:pt>
                <c:pt idx="362">
                  <c:v>42620.4855439815</c:v>
                </c:pt>
                <c:pt idx="363">
                  <c:v>42620.4855555556</c:v>
                </c:pt>
                <c:pt idx="364">
                  <c:v>42620.4855671296</c:v>
                </c:pt>
                <c:pt idx="365">
                  <c:v>42620.4855787037</c:v>
                </c:pt>
                <c:pt idx="366">
                  <c:v>42620.4855902778</c:v>
                </c:pt>
                <c:pt idx="367">
                  <c:v>42620.4856018519</c:v>
                </c:pt>
                <c:pt idx="368">
                  <c:v>42620.4856134259</c:v>
                </c:pt>
                <c:pt idx="369">
                  <c:v>42620.485625</c:v>
                </c:pt>
                <c:pt idx="370">
                  <c:v>42620.4856365741</c:v>
                </c:pt>
                <c:pt idx="371">
                  <c:v>42620.4856481481</c:v>
                </c:pt>
                <c:pt idx="372">
                  <c:v>42620.4856597222</c:v>
                </c:pt>
                <c:pt idx="373">
                  <c:v>42620.4856712963</c:v>
                </c:pt>
                <c:pt idx="374">
                  <c:v>42620.4856828704</c:v>
                </c:pt>
                <c:pt idx="375">
                  <c:v>42620.4856944444</c:v>
                </c:pt>
                <c:pt idx="376">
                  <c:v>42620.4857060185</c:v>
                </c:pt>
                <c:pt idx="377">
                  <c:v>42620.4857175926</c:v>
                </c:pt>
                <c:pt idx="378">
                  <c:v>42620.4857291667</c:v>
                </c:pt>
                <c:pt idx="379">
                  <c:v>42620.4857407407</c:v>
                </c:pt>
              </c:numCache>
            </c:numRef>
          </c:cat>
          <c:val>
            <c:numRef>
              <c:f>Nicstat!$P$39:$P$418</c:f>
              <c:numCache>
                <c:formatCode>General</c:formatCode>
                <c:ptCount val="380"/>
                <c:pt idx="0">
                  <c:v>101</c:v>
                </c:pt>
                <c:pt idx="1">
                  <c:v>48.61</c:v>
                </c:pt>
                <c:pt idx="2">
                  <c:v>49.67</c:v>
                </c:pt>
                <c:pt idx="3">
                  <c:v>52.8</c:v>
                </c:pt>
                <c:pt idx="4">
                  <c:v>6.19</c:v>
                </c:pt>
                <c:pt idx="5">
                  <c:v>50.99</c:v>
                </c:pt>
                <c:pt idx="6">
                  <c:v>60.5</c:v>
                </c:pt>
                <c:pt idx="7">
                  <c:v>14.93</c:v>
                </c:pt>
                <c:pt idx="8">
                  <c:v>33.45</c:v>
                </c:pt>
                <c:pt idx="9">
                  <c:v>90.83</c:v>
                </c:pt>
                <c:pt idx="10">
                  <c:v>58.9</c:v>
                </c:pt>
                <c:pt idx="11">
                  <c:v>61.32</c:v>
                </c:pt>
                <c:pt idx="12">
                  <c:v>22.32</c:v>
                </c:pt>
                <c:pt idx="13">
                  <c:v>36.11</c:v>
                </c:pt>
                <c:pt idx="14">
                  <c:v>43.74</c:v>
                </c:pt>
                <c:pt idx="15">
                  <c:v>39.31</c:v>
                </c:pt>
                <c:pt idx="16">
                  <c:v>47.91</c:v>
                </c:pt>
                <c:pt idx="17">
                  <c:v>38.83</c:v>
                </c:pt>
                <c:pt idx="18">
                  <c:v>10.81</c:v>
                </c:pt>
                <c:pt idx="19">
                  <c:v>56.81</c:v>
                </c:pt>
                <c:pt idx="20">
                  <c:v>65.49</c:v>
                </c:pt>
                <c:pt idx="21">
                  <c:v>60.06</c:v>
                </c:pt>
                <c:pt idx="22">
                  <c:v>150.5</c:v>
                </c:pt>
                <c:pt idx="23">
                  <c:v>66.79</c:v>
                </c:pt>
                <c:pt idx="24">
                  <c:v>82.43</c:v>
                </c:pt>
                <c:pt idx="25">
                  <c:v>60.13</c:v>
                </c:pt>
                <c:pt idx="26">
                  <c:v>59.8</c:v>
                </c:pt>
                <c:pt idx="27">
                  <c:v>83.16</c:v>
                </c:pt>
                <c:pt idx="28">
                  <c:v>31.48</c:v>
                </c:pt>
                <c:pt idx="29">
                  <c:v>52.17</c:v>
                </c:pt>
                <c:pt idx="30">
                  <c:v>64.79</c:v>
                </c:pt>
                <c:pt idx="31">
                  <c:v>107.3</c:v>
                </c:pt>
                <c:pt idx="32">
                  <c:v>26.43</c:v>
                </c:pt>
                <c:pt idx="33">
                  <c:v>25.24</c:v>
                </c:pt>
                <c:pt idx="34">
                  <c:v>26.85</c:v>
                </c:pt>
                <c:pt idx="35">
                  <c:v>47.84</c:v>
                </c:pt>
                <c:pt idx="36">
                  <c:v>61.82</c:v>
                </c:pt>
                <c:pt idx="37">
                  <c:v>52.47</c:v>
                </c:pt>
                <c:pt idx="38">
                  <c:v>31.75</c:v>
                </c:pt>
                <c:pt idx="39">
                  <c:v>20.52</c:v>
                </c:pt>
                <c:pt idx="40">
                  <c:v>0.29</c:v>
                </c:pt>
                <c:pt idx="41">
                  <c:v>10.32</c:v>
                </c:pt>
                <c:pt idx="42">
                  <c:v>29.19</c:v>
                </c:pt>
                <c:pt idx="43">
                  <c:v>24.28</c:v>
                </c:pt>
                <c:pt idx="44">
                  <c:v>42.38</c:v>
                </c:pt>
                <c:pt idx="45">
                  <c:v>26.38</c:v>
                </c:pt>
                <c:pt idx="46">
                  <c:v>31.4</c:v>
                </c:pt>
                <c:pt idx="47">
                  <c:v>28.63</c:v>
                </c:pt>
                <c:pt idx="48">
                  <c:v>30.34</c:v>
                </c:pt>
                <c:pt idx="49">
                  <c:v>30.51</c:v>
                </c:pt>
                <c:pt idx="50">
                  <c:v>28.88</c:v>
                </c:pt>
                <c:pt idx="51">
                  <c:v>15.5</c:v>
                </c:pt>
                <c:pt idx="52">
                  <c:v>11.13</c:v>
                </c:pt>
                <c:pt idx="53">
                  <c:v>28.52</c:v>
                </c:pt>
                <c:pt idx="54">
                  <c:v>27.4</c:v>
                </c:pt>
                <c:pt idx="55">
                  <c:v>25.47</c:v>
                </c:pt>
                <c:pt idx="56">
                  <c:v>57.3</c:v>
                </c:pt>
                <c:pt idx="57">
                  <c:v>26.05</c:v>
                </c:pt>
                <c:pt idx="58">
                  <c:v>28.87</c:v>
                </c:pt>
                <c:pt idx="59">
                  <c:v>28.94</c:v>
                </c:pt>
                <c:pt idx="60">
                  <c:v>28.67</c:v>
                </c:pt>
                <c:pt idx="61">
                  <c:v>23.61</c:v>
                </c:pt>
                <c:pt idx="62">
                  <c:v>30.15</c:v>
                </c:pt>
                <c:pt idx="63">
                  <c:v>23.34</c:v>
                </c:pt>
                <c:pt idx="64">
                  <c:v>25.58</c:v>
                </c:pt>
                <c:pt idx="65">
                  <c:v>15.6</c:v>
                </c:pt>
                <c:pt idx="66">
                  <c:v>20.57</c:v>
                </c:pt>
                <c:pt idx="67">
                  <c:v>4.18</c:v>
                </c:pt>
                <c:pt idx="68">
                  <c:v>21.81</c:v>
                </c:pt>
                <c:pt idx="69">
                  <c:v>28.76</c:v>
                </c:pt>
                <c:pt idx="70">
                  <c:v>25.6</c:v>
                </c:pt>
                <c:pt idx="71">
                  <c:v>29.25</c:v>
                </c:pt>
                <c:pt idx="72">
                  <c:v>27.88</c:v>
                </c:pt>
                <c:pt idx="73">
                  <c:v>31.9</c:v>
                </c:pt>
                <c:pt idx="74">
                  <c:v>28.39</c:v>
                </c:pt>
                <c:pt idx="75">
                  <c:v>31.66</c:v>
                </c:pt>
                <c:pt idx="76">
                  <c:v>14.24</c:v>
                </c:pt>
                <c:pt idx="77">
                  <c:v>32.87</c:v>
                </c:pt>
                <c:pt idx="78">
                  <c:v>41.87</c:v>
                </c:pt>
                <c:pt idx="79">
                  <c:v>25.24</c:v>
                </c:pt>
                <c:pt idx="80">
                  <c:v>43.32</c:v>
                </c:pt>
                <c:pt idx="81">
                  <c:v>16.52</c:v>
                </c:pt>
                <c:pt idx="82">
                  <c:v>20.98</c:v>
                </c:pt>
                <c:pt idx="83">
                  <c:v>24.54</c:v>
                </c:pt>
                <c:pt idx="84">
                  <c:v>29.28</c:v>
                </c:pt>
                <c:pt idx="85">
                  <c:v>28.4</c:v>
                </c:pt>
                <c:pt idx="86">
                  <c:v>24.51</c:v>
                </c:pt>
                <c:pt idx="87">
                  <c:v>31.34</c:v>
                </c:pt>
                <c:pt idx="88">
                  <c:v>84.87</c:v>
                </c:pt>
                <c:pt idx="89">
                  <c:v>74.62</c:v>
                </c:pt>
                <c:pt idx="90">
                  <c:v>300.8</c:v>
                </c:pt>
                <c:pt idx="91">
                  <c:v>148.2</c:v>
                </c:pt>
                <c:pt idx="92">
                  <c:v>21.05</c:v>
                </c:pt>
                <c:pt idx="93">
                  <c:v>13.05</c:v>
                </c:pt>
                <c:pt idx="94">
                  <c:v>15.27</c:v>
                </c:pt>
                <c:pt idx="95">
                  <c:v>28.66</c:v>
                </c:pt>
                <c:pt idx="96">
                  <c:v>27.23</c:v>
                </c:pt>
                <c:pt idx="97">
                  <c:v>30.16</c:v>
                </c:pt>
                <c:pt idx="98">
                  <c:v>27.92</c:v>
                </c:pt>
                <c:pt idx="99">
                  <c:v>28.12</c:v>
                </c:pt>
                <c:pt idx="100">
                  <c:v>23.5</c:v>
                </c:pt>
                <c:pt idx="101">
                  <c:v>4.77</c:v>
                </c:pt>
                <c:pt idx="102">
                  <c:v>49.34</c:v>
                </c:pt>
                <c:pt idx="103">
                  <c:v>11.08</c:v>
                </c:pt>
                <c:pt idx="104">
                  <c:v>15.42</c:v>
                </c:pt>
                <c:pt idx="105">
                  <c:v>20.6</c:v>
                </c:pt>
                <c:pt idx="106">
                  <c:v>0.24</c:v>
                </c:pt>
                <c:pt idx="107">
                  <c:v>1.79</c:v>
                </c:pt>
                <c:pt idx="108">
                  <c:v>32.89</c:v>
                </c:pt>
                <c:pt idx="109">
                  <c:v>38.32</c:v>
                </c:pt>
                <c:pt idx="110">
                  <c:v>38.79</c:v>
                </c:pt>
                <c:pt idx="111">
                  <c:v>68.39</c:v>
                </c:pt>
                <c:pt idx="112">
                  <c:v>36.02</c:v>
                </c:pt>
                <c:pt idx="113">
                  <c:v>35.62</c:v>
                </c:pt>
                <c:pt idx="114">
                  <c:v>67.92</c:v>
                </c:pt>
                <c:pt idx="115">
                  <c:v>32.34</c:v>
                </c:pt>
                <c:pt idx="116">
                  <c:v>30.87</c:v>
                </c:pt>
                <c:pt idx="117">
                  <c:v>13.92</c:v>
                </c:pt>
                <c:pt idx="118">
                  <c:v>20.07</c:v>
                </c:pt>
                <c:pt idx="119">
                  <c:v>26.07</c:v>
                </c:pt>
                <c:pt idx="120">
                  <c:v>26.92</c:v>
                </c:pt>
                <c:pt idx="121">
                  <c:v>35.3</c:v>
                </c:pt>
                <c:pt idx="122">
                  <c:v>40.4</c:v>
                </c:pt>
                <c:pt idx="123">
                  <c:v>35.69</c:v>
                </c:pt>
                <c:pt idx="124">
                  <c:v>80.68</c:v>
                </c:pt>
                <c:pt idx="125">
                  <c:v>34.69</c:v>
                </c:pt>
                <c:pt idx="126">
                  <c:v>53.92</c:v>
                </c:pt>
                <c:pt idx="127">
                  <c:v>57.14</c:v>
                </c:pt>
                <c:pt idx="128">
                  <c:v>31.69</c:v>
                </c:pt>
                <c:pt idx="129">
                  <c:v>37.21</c:v>
                </c:pt>
                <c:pt idx="130">
                  <c:v>41.26</c:v>
                </c:pt>
                <c:pt idx="131">
                  <c:v>49.66</c:v>
                </c:pt>
                <c:pt idx="132">
                  <c:v>53.86</c:v>
                </c:pt>
                <c:pt idx="133">
                  <c:v>0</c:v>
                </c:pt>
                <c:pt idx="134">
                  <c:v>9.9</c:v>
                </c:pt>
                <c:pt idx="135">
                  <c:v>28.72</c:v>
                </c:pt>
                <c:pt idx="136">
                  <c:v>23.1</c:v>
                </c:pt>
                <c:pt idx="137">
                  <c:v>26.15</c:v>
                </c:pt>
                <c:pt idx="138">
                  <c:v>20.15</c:v>
                </c:pt>
                <c:pt idx="139">
                  <c:v>21.2</c:v>
                </c:pt>
                <c:pt idx="140">
                  <c:v>24.79</c:v>
                </c:pt>
                <c:pt idx="141">
                  <c:v>55.45</c:v>
                </c:pt>
                <c:pt idx="142">
                  <c:v>29.18</c:v>
                </c:pt>
                <c:pt idx="143">
                  <c:v>24.16</c:v>
                </c:pt>
                <c:pt idx="144">
                  <c:v>18.5</c:v>
                </c:pt>
                <c:pt idx="145">
                  <c:v>17.4</c:v>
                </c:pt>
                <c:pt idx="146">
                  <c:v>20.16</c:v>
                </c:pt>
                <c:pt idx="147">
                  <c:v>61.59</c:v>
                </c:pt>
                <c:pt idx="148">
                  <c:v>34.49</c:v>
                </c:pt>
                <c:pt idx="149">
                  <c:v>20.17</c:v>
                </c:pt>
                <c:pt idx="150">
                  <c:v>25.26</c:v>
                </c:pt>
                <c:pt idx="151">
                  <c:v>42.13</c:v>
                </c:pt>
                <c:pt idx="152">
                  <c:v>22.48</c:v>
                </c:pt>
                <c:pt idx="153">
                  <c:v>52.33</c:v>
                </c:pt>
                <c:pt idx="154">
                  <c:v>50.37</c:v>
                </c:pt>
                <c:pt idx="155">
                  <c:v>38.52</c:v>
                </c:pt>
                <c:pt idx="156">
                  <c:v>37.75</c:v>
                </c:pt>
                <c:pt idx="157">
                  <c:v>32.29</c:v>
                </c:pt>
                <c:pt idx="158">
                  <c:v>25.4</c:v>
                </c:pt>
                <c:pt idx="159">
                  <c:v>20.5</c:v>
                </c:pt>
                <c:pt idx="160">
                  <c:v>23.38</c:v>
                </c:pt>
                <c:pt idx="161">
                  <c:v>11.61</c:v>
                </c:pt>
                <c:pt idx="162">
                  <c:v>0</c:v>
                </c:pt>
                <c:pt idx="163">
                  <c:v>0</c:v>
                </c:pt>
                <c:pt idx="164">
                  <c:v>14.89</c:v>
                </c:pt>
                <c:pt idx="165">
                  <c:v>14.92</c:v>
                </c:pt>
                <c:pt idx="166">
                  <c:v>11.5</c:v>
                </c:pt>
                <c:pt idx="167">
                  <c:v>14</c:v>
                </c:pt>
                <c:pt idx="168">
                  <c:v>7.44</c:v>
                </c:pt>
                <c:pt idx="169">
                  <c:v>0</c:v>
                </c:pt>
                <c:pt idx="170">
                  <c:v>0</c:v>
                </c:pt>
                <c:pt idx="171">
                  <c:v>27.64</c:v>
                </c:pt>
                <c:pt idx="172">
                  <c:v>20.19</c:v>
                </c:pt>
                <c:pt idx="173">
                  <c:v>24.86</c:v>
                </c:pt>
                <c:pt idx="174">
                  <c:v>4.86</c:v>
                </c:pt>
                <c:pt idx="175">
                  <c:v>1.39</c:v>
                </c:pt>
                <c:pt idx="176">
                  <c:v>24.31</c:v>
                </c:pt>
                <c:pt idx="177">
                  <c:v>28.49</c:v>
                </c:pt>
                <c:pt idx="178">
                  <c:v>50.66</c:v>
                </c:pt>
                <c:pt idx="179">
                  <c:v>44.39</c:v>
                </c:pt>
                <c:pt idx="180">
                  <c:v>37.5</c:v>
                </c:pt>
                <c:pt idx="181">
                  <c:v>29.57</c:v>
                </c:pt>
                <c:pt idx="182">
                  <c:v>33.01</c:v>
                </c:pt>
                <c:pt idx="183">
                  <c:v>29.14</c:v>
                </c:pt>
                <c:pt idx="184">
                  <c:v>56.45</c:v>
                </c:pt>
                <c:pt idx="185">
                  <c:v>0</c:v>
                </c:pt>
                <c:pt idx="186">
                  <c:v>0</c:v>
                </c:pt>
                <c:pt idx="187">
                  <c:v>0.13</c:v>
                </c:pt>
                <c:pt idx="188">
                  <c:v>79.47</c:v>
                </c:pt>
                <c:pt idx="189">
                  <c:v>99.67</c:v>
                </c:pt>
                <c:pt idx="190">
                  <c:v>71.44</c:v>
                </c:pt>
                <c:pt idx="191">
                  <c:v>36.87</c:v>
                </c:pt>
                <c:pt idx="192">
                  <c:v>21.08</c:v>
                </c:pt>
                <c:pt idx="193">
                  <c:v>29.3</c:v>
                </c:pt>
                <c:pt idx="194">
                  <c:v>4.36</c:v>
                </c:pt>
                <c:pt idx="195">
                  <c:v>0</c:v>
                </c:pt>
                <c:pt idx="196">
                  <c:v>9.59</c:v>
                </c:pt>
                <c:pt idx="197">
                  <c:v>31.01</c:v>
                </c:pt>
                <c:pt idx="198">
                  <c:v>20.35</c:v>
                </c:pt>
                <c:pt idx="199">
                  <c:v>21.33</c:v>
                </c:pt>
                <c:pt idx="200">
                  <c:v>45.35</c:v>
                </c:pt>
                <c:pt idx="201">
                  <c:v>41.85</c:v>
                </c:pt>
                <c:pt idx="202">
                  <c:v>26.51</c:v>
                </c:pt>
                <c:pt idx="203">
                  <c:v>24.96</c:v>
                </c:pt>
                <c:pt idx="204">
                  <c:v>39.64</c:v>
                </c:pt>
                <c:pt idx="205">
                  <c:v>49.89</c:v>
                </c:pt>
                <c:pt idx="206">
                  <c:v>51.4</c:v>
                </c:pt>
                <c:pt idx="207">
                  <c:v>43.73</c:v>
                </c:pt>
                <c:pt idx="208">
                  <c:v>68.56</c:v>
                </c:pt>
                <c:pt idx="209">
                  <c:v>60.91</c:v>
                </c:pt>
                <c:pt idx="210">
                  <c:v>60.56</c:v>
                </c:pt>
                <c:pt idx="211">
                  <c:v>39.92</c:v>
                </c:pt>
                <c:pt idx="212">
                  <c:v>68.95</c:v>
                </c:pt>
                <c:pt idx="213">
                  <c:v>125.2</c:v>
                </c:pt>
                <c:pt idx="214">
                  <c:v>49.87</c:v>
                </c:pt>
                <c:pt idx="215">
                  <c:v>22.96</c:v>
                </c:pt>
                <c:pt idx="216">
                  <c:v>36.03</c:v>
                </c:pt>
                <c:pt idx="217">
                  <c:v>39.8</c:v>
                </c:pt>
                <c:pt idx="218">
                  <c:v>23.63</c:v>
                </c:pt>
                <c:pt idx="219">
                  <c:v>32.9</c:v>
                </c:pt>
                <c:pt idx="220">
                  <c:v>45.51</c:v>
                </c:pt>
                <c:pt idx="221">
                  <c:v>77.09</c:v>
                </c:pt>
                <c:pt idx="222">
                  <c:v>18.27</c:v>
                </c:pt>
                <c:pt idx="223">
                  <c:v>52.59</c:v>
                </c:pt>
                <c:pt idx="224">
                  <c:v>51.05</c:v>
                </c:pt>
                <c:pt idx="225">
                  <c:v>73.84</c:v>
                </c:pt>
                <c:pt idx="226">
                  <c:v>27.13</c:v>
                </c:pt>
                <c:pt idx="227">
                  <c:v>36.51</c:v>
                </c:pt>
                <c:pt idx="228">
                  <c:v>12.57</c:v>
                </c:pt>
                <c:pt idx="229">
                  <c:v>34.88</c:v>
                </c:pt>
                <c:pt idx="230">
                  <c:v>43.15</c:v>
                </c:pt>
                <c:pt idx="231">
                  <c:v>62.64</c:v>
                </c:pt>
                <c:pt idx="232">
                  <c:v>38.72</c:v>
                </c:pt>
                <c:pt idx="233">
                  <c:v>30.3</c:v>
                </c:pt>
                <c:pt idx="234">
                  <c:v>29.6</c:v>
                </c:pt>
                <c:pt idx="235">
                  <c:v>16.03</c:v>
                </c:pt>
                <c:pt idx="236">
                  <c:v>40.16</c:v>
                </c:pt>
                <c:pt idx="237">
                  <c:v>65.18</c:v>
                </c:pt>
                <c:pt idx="238">
                  <c:v>53.01</c:v>
                </c:pt>
                <c:pt idx="239">
                  <c:v>47.65</c:v>
                </c:pt>
                <c:pt idx="240">
                  <c:v>46.05</c:v>
                </c:pt>
                <c:pt idx="241">
                  <c:v>24.1</c:v>
                </c:pt>
                <c:pt idx="242">
                  <c:v>41.56</c:v>
                </c:pt>
                <c:pt idx="243">
                  <c:v>15.47</c:v>
                </c:pt>
                <c:pt idx="244">
                  <c:v>15.59</c:v>
                </c:pt>
                <c:pt idx="245">
                  <c:v>53.66</c:v>
                </c:pt>
                <c:pt idx="246">
                  <c:v>32.52</c:v>
                </c:pt>
                <c:pt idx="247">
                  <c:v>23.92</c:v>
                </c:pt>
                <c:pt idx="248">
                  <c:v>30.04</c:v>
                </c:pt>
                <c:pt idx="249">
                  <c:v>25</c:v>
                </c:pt>
                <c:pt idx="250">
                  <c:v>30.46</c:v>
                </c:pt>
                <c:pt idx="251">
                  <c:v>32.88</c:v>
                </c:pt>
                <c:pt idx="252">
                  <c:v>40.64</c:v>
                </c:pt>
                <c:pt idx="253">
                  <c:v>43.07</c:v>
                </c:pt>
                <c:pt idx="254">
                  <c:v>25.61</c:v>
                </c:pt>
                <c:pt idx="255">
                  <c:v>29.05</c:v>
                </c:pt>
                <c:pt idx="256">
                  <c:v>29.69</c:v>
                </c:pt>
                <c:pt idx="257">
                  <c:v>24.81</c:v>
                </c:pt>
                <c:pt idx="258">
                  <c:v>26.43</c:v>
                </c:pt>
                <c:pt idx="259">
                  <c:v>24.22</c:v>
                </c:pt>
                <c:pt idx="260">
                  <c:v>39.24</c:v>
                </c:pt>
                <c:pt idx="261">
                  <c:v>64.2</c:v>
                </c:pt>
                <c:pt idx="262">
                  <c:v>61.28</c:v>
                </c:pt>
                <c:pt idx="263">
                  <c:v>77.77</c:v>
                </c:pt>
                <c:pt idx="264">
                  <c:v>14.44</c:v>
                </c:pt>
                <c:pt idx="265">
                  <c:v>22.63</c:v>
                </c:pt>
                <c:pt idx="266">
                  <c:v>56.11</c:v>
                </c:pt>
                <c:pt idx="267">
                  <c:v>24.1</c:v>
                </c:pt>
                <c:pt idx="268">
                  <c:v>18.62</c:v>
                </c:pt>
                <c:pt idx="269">
                  <c:v>27.64</c:v>
                </c:pt>
                <c:pt idx="270">
                  <c:v>29.16</c:v>
                </c:pt>
                <c:pt idx="271">
                  <c:v>37.09</c:v>
                </c:pt>
                <c:pt idx="272">
                  <c:v>72.55</c:v>
                </c:pt>
                <c:pt idx="273">
                  <c:v>28.14</c:v>
                </c:pt>
                <c:pt idx="274">
                  <c:v>28.5</c:v>
                </c:pt>
                <c:pt idx="275">
                  <c:v>56.37</c:v>
                </c:pt>
                <c:pt idx="276">
                  <c:v>61.75</c:v>
                </c:pt>
                <c:pt idx="277">
                  <c:v>56.58</c:v>
                </c:pt>
                <c:pt idx="278">
                  <c:v>64.86</c:v>
                </c:pt>
                <c:pt idx="279">
                  <c:v>45.74</c:v>
                </c:pt>
                <c:pt idx="280">
                  <c:v>51.64</c:v>
                </c:pt>
                <c:pt idx="281">
                  <c:v>46.06</c:v>
                </c:pt>
                <c:pt idx="282">
                  <c:v>47</c:v>
                </c:pt>
                <c:pt idx="283">
                  <c:v>45.19</c:v>
                </c:pt>
                <c:pt idx="284">
                  <c:v>41.77</c:v>
                </c:pt>
                <c:pt idx="285">
                  <c:v>112.4</c:v>
                </c:pt>
                <c:pt idx="286">
                  <c:v>55.34</c:v>
                </c:pt>
                <c:pt idx="287">
                  <c:v>46.89</c:v>
                </c:pt>
                <c:pt idx="288">
                  <c:v>54.78</c:v>
                </c:pt>
                <c:pt idx="289">
                  <c:v>45.3</c:v>
                </c:pt>
                <c:pt idx="290">
                  <c:v>41.33</c:v>
                </c:pt>
                <c:pt idx="291">
                  <c:v>47.52</c:v>
                </c:pt>
                <c:pt idx="292">
                  <c:v>45.41</c:v>
                </c:pt>
                <c:pt idx="293">
                  <c:v>35.4</c:v>
                </c:pt>
                <c:pt idx="294">
                  <c:v>11.82</c:v>
                </c:pt>
                <c:pt idx="295">
                  <c:v>8</c:v>
                </c:pt>
                <c:pt idx="296">
                  <c:v>80.46</c:v>
                </c:pt>
                <c:pt idx="297">
                  <c:v>50.65</c:v>
                </c:pt>
                <c:pt idx="298">
                  <c:v>43.16</c:v>
                </c:pt>
                <c:pt idx="299">
                  <c:v>50.15</c:v>
                </c:pt>
                <c:pt idx="300">
                  <c:v>20.19</c:v>
                </c:pt>
                <c:pt idx="301">
                  <c:v>25.42</c:v>
                </c:pt>
                <c:pt idx="302">
                  <c:v>34.7</c:v>
                </c:pt>
                <c:pt idx="303">
                  <c:v>49.1</c:v>
                </c:pt>
                <c:pt idx="304">
                  <c:v>53.99</c:v>
                </c:pt>
                <c:pt idx="305">
                  <c:v>54.44</c:v>
                </c:pt>
                <c:pt idx="306">
                  <c:v>36.27</c:v>
                </c:pt>
                <c:pt idx="307">
                  <c:v>0</c:v>
                </c:pt>
                <c:pt idx="308">
                  <c:v>12.48</c:v>
                </c:pt>
                <c:pt idx="309">
                  <c:v>76.72</c:v>
                </c:pt>
                <c:pt idx="310">
                  <c:v>37.88</c:v>
                </c:pt>
                <c:pt idx="311">
                  <c:v>18.74</c:v>
                </c:pt>
                <c:pt idx="312">
                  <c:v>17.3</c:v>
                </c:pt>
                <c:pt idx="313">
                  <c:v>37.75</c:v>
                </c:pt>
                <c:pt idx="314">
                  <c:v>51.76</c:v>
                </c:pt>
                <c:pt idx="315">
                  <c:v>23.44</c:v>
                </c:pt>
                <c:pt idx="316">
                  <c:v>76</c:v>
                </c:pt>
                <c:pt idx="317">
                  <c:v>75.18</c:v>
                </c:pt>
                <c:pt idx="318">
                  <c:v>50.25</c:v>
                </c:pt>
                <c:pt idx="319">
                  <c:v>44.12</c:v>
                </c:pt>
                <c:pt idx="320">
                  <c:v>51.41</c:v>
                </c:pt>
                <c:pt idx="321">
                  <c:v>49.66</c:v>
                </c:pt>
                <c:pt idx="322">
                  <c:v>22.71</c:v>
                </c:pt>
                <c:pt idx="323">
                  <c:v>23.33</c:v>
                </c:pt>
                <c:pt idx="324">
                  <c:v>71.83</c:v>
                </c:pt>
                <c:pt idx="325">
                  <c:v>29.17</c:v>
                </c:pt>
                <c:pt idx="326">
                  <c:v>31.38</c:v>
                </c:pt>
                <c:pt idx="327">
                  <c:v>55.6</c:v>
                </c:pt>
                <c:pt idx="328">
                  <c:v>43.57</c:v>
                </c:pt>
                <c:pt idx="329">
                  <c:v>50.01</c:v>
                </c:pt>
                <c:pt idx="330">
                  <c:v>31.85</c:v>
                </c:pt>
                <c:pt idx="331">
                  <c:v>42.87</c:v>
                </c:pt>
                <c:pt idx="332">
                  <c:v>44.84</c:v>
                </c:pt>
                <c:pt idx="333">
                  <c:v>51.91</c:v>
                </c:pt>
                <c:pt idx="334">
                  <c:v>57.38</c:v>
                </c:pt>
                <c:pt idx="335">
                  <c:v>35.32</c:v>
                </c:pt>
                <c:pt idx="336">
                  <c:v>27.25</c:v>
                </c:pt>
                <c:pt idx="337">
                  <c:v>13.14</c:v>
                </c:pt>
                <c:pt idx="338">
                  <c:v>43.45</c:v>
                </c:pt>
                <c:pt idx="339">
                  <c:v>40.82</c:v>
                </c:pt>
                <c:pt idx="340">
                  <c:v>29.45</c:v>
                </c:pt>
                <c:pt idx="341">
                  <c:v>37.61</c:v>
                </c:pt>
                <c:pt idx="342">
                  <c:v>50.64</c:v>
                </c:pt>
                <c:pt idx="343">
                  <c:v>63.95</c:v>
                </c:pt>
                <c:pt idx="344">
                  <c:v>31.7</c:v>
                </c:pt>
                <c:pt idx="345">
                  <c:v>26.16</c:v>
                </c:pt>
                <c:pt idx="346">
                  <c:v>64.92</c:v>
                </c:pt>
                <c:pt idx="347">
                  <c:v>44.28</c:v>
                </c:pt>
                <c:pt idx="348">
                  <c:v>25.57</c:v>
                </c:pt>
                <c:pt idx="349">
                  <c:v>22.18</c:v>
                </c:pt>
                <c:pt idx="350">
                  <c:v>33.23</c:v>
                </c:pt>
                <c:pt idx="351">
                  <c:v>43.04</c:v>
                </c:pt>
                <c:pt idx="352">
                  <c:v>27.93</c:v>
                </c:pt>
                <c:pt idx="353">
                  <c:v>26.73</c:v>
                </c:pt>
                <c:pt idx="354">
                  <c:v>2.68</c:v>
                </c:pt>
                <c:pt idx="355">
                  <c:v>16.65</c:v>
                </c:pt>
                <c:pt idx="356">
                  <c:v>16.86</c:v>
                </c:pt>
                <c:pt idx="357">
                  <c:v>24.35</c:v>
                </c:pt>
                <c:pt idx="358">
                  <c:v>40.08</c:v>
                </c:pt>
                <c:pt idx="359">
                  <c:v>27.03</c:v>
                </c:pt>
                <c:pt idx="360">
                  <c:v>38.12</c:v>
                </c:pt>
                <c:pt idx="361">
                  <c:v>38.3</c:v>
                </c:pt>
                <c:pt idx="362">
                  <c:v>47.94</c:v>
                </c:pt>
                <c:pt idx="363">
                  <c:v>49.64</c:v>
                </c:pt>
                <c:pt idx="364">
                  <c:v>26.5</c:v>
                </c:pt>
                <c:pt idx="365">
                  <c:v>23.47</c:v>
                </c:pt>
                <c:pt idx="366">
                  <c:v>37.36</c:v>
                </c:pt>
                <c:pt idx="367">
                  <c:v>59.66</c:v>
                </c:pt>
                <c:pt idx="368">
                  <c:v>109.7</c:v>
                </c:pt>
                <c:pt idx="369">
                  <c:v>53.81</c:v>
                </c:pt>
                <c:pt idx="370">
                  <c:v>55.09</c:v>
                </c:pt>
                <c:pt idx="371">
                  <c:v>52.4</c:v>
                </c:pt>
                <c:pt idx="372">
                  <c:v>0.19</c:v>
                </c:pt>
                <c:pt idx="373">
                  <c:v>8.68</c:v>
                </c:pt>
                <c:pt idx="374">
                  <c:v>24.57</c:v>
                </c:pt>
                <c:pt idx="375">
                  <c:v>25.8</c:v>
                </c:pt>
                <c:pt idx="376">
                  <c:v>9.19</c:v>
                </c:pt>
                <c:pt idx="377">
                  <c:v>0</c:v>
                </c:pt>
                <c:pt idx="378">
                  <c:v>7.61</c:v>
                </c:pt>
                <c:pt idx="379">
                  <c:v>22.65</c:v>
                </c:pt>
              </c:numCache>
            </c:numRef>
          </c:val>
        </c:ser>
        <c:ser>
          <c:idx val="3"/>
          <c:order val="3"/>
          <c:tx>
            <c:v>wKB/s bge1</c:v>
          </c:tx>
          <c:spPr>
            <a:ln w="28575"/>
          </c:spPr>
          <c:marker>
            <c:symbol val="none"/>
          </c:marker>
          <c:cat>
            <c:numRef>
              <c:f>Nicstat!$O$39:$O$418</c:f>
              <c:numCache>
                <c:formatCode>General</c:formatCode>
                <c:ptCount val="380"/>
                <c:pt idx="0">
                  <c:v>42620.4616550926</c:v>
                </c:pt>
                <c:pt idx="1">
                  <c:v>42620.4616666667</c:v>
                </c:pt>
                <c:pt idx="2">
                  <c:v>42620.4616782407</c:v>
                </c:pt>
                <c:pt idx="3">
                  <c:v>42620.4616898148</c:v>
                </c:pt>
                <c:pt idx="4">
                  <c:v>42620.4617013889</c:v>
                </c:pt>
                <c:pt idx="5">
                  <c:v>42620.461712963</c:v>
                </c:pt>
                <c:pt idx="6">
                  <c:v>42620.461724537</c:v>
                </c:pt>
                <c:pt idx="7">
                  <c:v>42620.4617361111</c:v>
                </c:pt>
                <c:pt idx="8">
                  <c:v>42620.4617476852</c:v>
                </c:pt>
                <c:pt idx="9">
                  <c:v>42620.4617592593</c:v>
                </c:pt>
                <c:pt idx="10">
                  <c:v>42620.4617708333</c:v>
                </c:pt>
                <c:pt idx="11">
                  <c:v>42620.4617824074</c:v>
                </c:pt>
                <c:pt idx="12">
                  <c:v>42620.4617939815</c:v>
                </c:pt>
                <c:pt idx="13">
                  <c:v>42620.4618055556</c:v>
                </c:pt>
                <c:pt idx="14">
                  <c:v>42620.4618171296</c:v>
                </c:pt>
                <c:pt idx="15">
                  <c:v>42620.4618287037</c:v>
                </c:pt>
                <c:pt idx="16">
                  <c:v>42620.4618402778</c:v>
                </c:pt>
                <c:pt idx="17">
                  <c:v>42620.4618518519</c:v>
                </c:pt>
                <c:pt idx="18">
                  <c:v>42620.4618634259</c:v>
                </c:pt>
                <c:pt idx="19">
                  <c:v>42620.4629166667</c:v>
                </c:pt>
                <c:pt idx="20">
                  <c:v>42620.4629282407</c:v>
                </c:pt>
                <c:pt idx="21">
                  <c:v>42620.4629398148</c:v>
                </c:pt>
                <c:pt idx="22">
                  <c:v>42620.4629513889</c:v>
                </c:pt>
                <c:pt idx="23">
                  <c:v>42620.462962963</c:v>
                </c:pt>
                <c:pt idx="24">
                  <c:v>42620.462974537</c:v>
                </c:pt>
                <c:pt idx="25">
                  <c:v>42620.4629861111</c:v>
                </c:pt>
                <c:pt idx="26">
                  <c:v>42620.4629976852</c:v>
                </c:pt>
                <c:pt idx="27">
                  <c:v>42620.4630092593</c:v>
                </c:pt>
                <c:pt idx="28">
                  <c:v>42620.4630208333</c:v>
                </c:pt>
                <c:pt idx="29">
                  <c:v>42620.4630324074</c:v>
                </c:pt>
                <c:pt idx="30">
                  <c:v>42620.4630439815</c:v>
                </c:pt>
                <c:pt idx="31">
                  <c:v>42620.4630555556</c:v>
                </c:pt>
                <c:pt idx="32">
                  <c:v>42620.4630671296</c:v>
                </c:pt>
                <c:pt idx="33">
                  <c:v>42620.4630787037</c:v>
                </c:pt>
                <c:pt idx="34">
                  <c:v>42620.4630902778</c:v>
                </c:pt>
                <c:pt idx="35">
                  <c:v>42620.4631018518</c:v>
                </c:pt>
                <c:pt idx="36">
                  <c:v>42620.4631134259</c:v>
                </c:pt>
                <c:pt idx="37">
                  <c:v>42620.463125</c:v>
                </c:pt>
                <c:pt idx="38">
                  <c:v>42620.4641087963</c:v>
                </c:pt>
                <c:pt idx="39">
                  <c:v>42620.4641203704</c:v>
                </c:pt>
                <c:pt idx="40">
                  <c:v>42620.4641319444</c:v>
                </c:pt>
                <c:pt idx="41">
                  <c:v>42620.4641435185</c:v>
                </c:pt>
                <c:pt idx="42">
                  <c:v>42620.4641550926</c:v>
                </c:pt>
                <c:pt idx="43">
                  <c:v>42620.4641666667</c:v>
                </c:pt>
                <c:pt idx="44">
                  <c:v>42620.4641782407</c:v>
                </c:pt>
                <c:pt idx="45">
                  <c:v>42620.4641898148</c:v>
                </c:pt>
                <c:pt idx="46">
                  <c:v>42620.4642013889</c:v>
                </c:pt>
                <c:pt idx="47">
                  <c:v>42620.464212963</c:v>
                </c:pt>
                <c:pt idx="48">
                  <c:v>42620.464224537</c:v>
                </c:pt>
                <c:pt idx="49">
                  <c:v>42620.4642361111</c:v>
                </c:pt>
                <c:pt idx="50">
                  <c:v>42620.4642476852</c:v>
                </c:pt>
                <c:pt idx="51">
                  <c:v>42620.4642592593</c:v>
                </c:pt>
                <c:pt idx="52">
                  <c:v>42620.4642708333</c:v>
                </c:pt>
                <c:pt idx="53">
                  <c:v>42620.4642824074</c:v>
                </c:pt>
                <c:pt idx="54">
                  <c:v>42620.4642939815</c:v>
                </c:pt>
                <c:pt idx="55">
                  <c:v>42620.4643055556</c:v>
                </c:pt>
                <c:pt idx="56">
                  <c:v>42620.4643171296</c:v>
                </c:pt>
                <c:pt idx="57">
                  <c:v>42620.4653935185</c:v>
                </c:pt>
                <c:pt idx="58">
                  <c:v>42620.4654050926</c:v>
                </c:pt>
                <c:pt idx="59">
                  <c:v>42620.4654166667</c:v>
                </c:pt>
                <c:pt idx="60">
                  <c:v>42620.4654282407</c:v>
                </c:pt>
                <c:pt idx="61">
                  <c:v>42620.4654398148</c:v>
                </c:pt>
                <c:pt idx="62">
                  <c:v>42620.4654513889</c:v>
                </c:pt>
                <c:pt idx="63">
                  <c:v>42620.465462963</c:v>
                </c:pt>
                <c:pt idx="64">
                  <c:v>42620.465474537</c:v>
                </c:pt>
                <c:pt idx="65">
                  <c:v>42620.4654861111</c:v>
                </c:pt>
                <c:pt idx="66">
                  <c:v>42620.4654976852</c:v>
                </c:pt>
                <c:pt idx="67">
                  <c:v>42620.4655092593</c:v>
                </c:pt>
                <c:pt idx="68">
                  <c:v>42620.4655208333</c:v>
                </c:pt>
                <c:pt idx="69">
                  <c:v>42620.4655324074</c:v>
                </c:pt>
                <c:pt idx="70">
                  <c:v>42620.4655439815</c:v>
                </c:pt>
                <c:pt idx="71">
                  <c:v>42620.4655555556</c:v>
                </c:pt>
                <c:pt idx="72">
                  <c:v>42620.4655671296</c:v>
                </c:pt>
                <c:pt idx="73">
                  <c:v>42620.4655787037</c:v>
                </c:pt>
                <c:pt idx="74">
                  <c:v>42620.4655902778</c:v>
                </c:pt>
                <c:pt idx="75">
                  <c:v>42620.4656018519</c:v>
                </c:pt>
                <c:pt idx="76">
                  <c:v>42620.4665509259</c:v>
                </c:pt>
                <c:pt idx="77">
                  <c:v>42620.4665625</c:v>
                </c:pt>
                <c:pt idx="78">
                  <c:v>42620.4665740741</c:v>
                </c:pt>
                <c:pt idx="79">
                  <c:v>42620.4665856482</c:v>
                </c:pt>
                <c:pt idx="80">
                  <c:v>42620.4665972222</c:v>
                </c:pt>
                <c:pt idx="81">
                  <c:v>42620.4666087963</c:v>
                </c:pt>
                <c:pt idx="82">
                  <c:v>42620.4666203704</c:v>
                </c:pt>
                <c:pt idx="83">
                  <c:v>42620.4666319444</c:v>
                </c:pt>
                <c:pt idx="84">
                  <c:v>42620.4666435185</c:v>
                </c:pt>
                <c:pt idx="85">
                  <c:v>42620.4666550926</c:v>
                </c:pt>
                <c:pt idx="86">
                  <c:v>42620.4666666667</c:v>
                </c:pt>
                <c:pt idx="87">
                  <c:v>42620.4666782407</c:v>
                </c:pt>
                <c:pt idx="88">
                  <c:v>42620.4666898148</c:v>
                </c:pt>
                <c:pt idx="89">
                  <c:v>42620.4667013889</c:v>
                </c:pt>
                <c:pt idx="90">
                  <c:v>42620.466712963</c:v>
                </c:pt>
                <c:pt idx="91">
                  <c:v>42620.466724537</c:v>
                </c:pt>
                <c:pt idx="92">
                  <c:v>42620.4667361111</c:v>
                </c:pt>
                <c:pt idx="93">
                  <c:v>42620.4667476852</c:v>
                </c:pt>
                <c:pt idx="94">
                  <c:v>42620.4667592593</c:v>
                </c:pt>
                <c:pt idx="95">
                  <c:v>42620.4679166667</c:v>
                </c:pt>
                <c:pt idx="96">
                  <c:v>42620.4679282407</c:v>
                </c:pt>
                <c:pt idx="97">
                  <c:v>42620.4679398148</c:v>
                </c:pt>
                <c:pt idx="98">
                  <c:v>42620.4679513889</c:v>
                </c:pt>
                <c:pt idx="99">
                  <c:v>42620.467962963</c:v>
                </c:pt>
                <c:pt idx="100">
                  <c:v>42620.467974537</c:v>
                </c:pt>
                <c:pt idx="101">
                  <c:v>42620.4679861111</c:v>
                </c:pt>
                <c:pt idx="102">
                  <c:v>42620.4679976852</c:v>
                </c:pt>
                <c:pt idx="103">
                  <c:v>42620.4680092593</c:v>
                </c:pt>
                <c:pt idx="104">
                  <c:v>42620.4680208333</c:v>
                </c:pt>
                <c:pt idx="105">
                  <c:v>42620.4680324074</c:v>
                </c:pt>
                <c:pt idx="106">
                  <c:v>42620.4680439815</c:v>
                </c:pt>
                <c:pt idx="107">
                  <c:v>42620.4680555556</c:v>
                </c:pt>
                <c:pt idx="108">
                  <c:v>42620.4680671296</c:v>
                </c:pt>
                <c:pt idx="109">
                  <c:v>42620.4680787037</c:v>
                </c:pt>
                <c:pt idx="110">
                  <c:v>42620.4680902778</c:v>
                </c:pt>
                <c:pt idx="111">
                  <c:v>42620.4681018519</c:v>
                </c:pt>
                <c:pt idx="112">
                  <c:v>42620.4681134259</c:v>
                </c:pt>
                <c:pt idx="113">
                  <c:v>42620.468125</c:v>
                </c:pt>
                <c:pt idx="114">
                  <c:v>42620.4693634259</c:v>
                </c:pt>
                <c:pt idx="115">
                  <c:v>42620.469375</c:v>
                </c:pt>
                <c:pt idx="116">
                  <c:v>42620.4693865741</c:v>
                </c:pt>
                <c:pt idx="117">
                  <c:v>42620.4693981481</c:v>
                </c:pt>
                <c:pt idx="118">
                  <c:v>42620.4694097222</c:v>
                </c:pt>
                <c:pt idx="119">
                  <c:v>42620.4694212963</c:v>
                </c:pt>
                <c:pt idx="120">
                  <c:v>42620.4694328704</c:v>
                </c:pt>
                <c:pt idx="121">
                  <c:v>42620.4694444444</c:v>
                </c:pt>
                <c:pt idx="122">
                  <c:v>42620.4694560185</c:v>
                </c:pt>
                <c:pt idx="123">
                  <c:v>42620.4694675926</c:v>
                </c:pt>
                <c:pt idx="124">
                  <c:v>42620.4694791667</c:v>
                </c:pt>
                <c:pt idx="125">
                  <c:v>42620.4694907407</c:v>
                </c:pt>
                <c:pt idx="126">
                  <c:v>42620.4695023148</c:v>
                </c:pt>
                <c:pt idx="127">
                  <c:v>42620.4695138889</c:v>
                </c:pt>
                <c:pt idx="128">
                  <c:v>42620.469525463</c:v>
                </c:pt>
                <c:pt idx="129">
                  <c:v>42620.469537037</c:v>
                </c:pt>
                <c:pt idx="130">
                  <c:v>42620.4695486111</c:v>
                </c:pt>
                <c:pt idx="131">
                  <c:v>42620.4695601852</c:v>
                </c:pt>
                <c:pt idx="132">
                  <c:v>42620.4695717593</c:v>
                </c:pt>
                <c:pt idx="133">
                  <c:v>42620.4706828704</c:v>
                </c:pt>
                <c:pt idx="134">
                  <c:v>42620.4706944444</c:v>
                </c:pt>
                <c:pt idx="135">
                  <c:v>42620.4707060185</c:v>
                </c:pt>
                <c:pt idx="136">
                  <c:v>42620.4707175926</c:v>
                </c:pt>
                <c:pt idx="137">
                  <c:v>42620.4707291667</c:v>
                </c:pt>
                <c:pt idx="138">
                  <c:v>42620.4707407407</c:v>
                </c:pt>
                <c:pt idx="139">
                  <c:v>42620.4707523148</c:v>
                </c:pt>
                <c:pt idx="140">
                  <c:v>42620.4707638889</c:v>
                </c:pt>
                <c:pt idx="141">
                  <c:v>42620.470775463</c:v>
                </c:pt>
                <c:pt idx="142">
                  <c:v>42620.470787037</c:v>
                </c:pt>
                <c:pt idx="143">
                  <c:v>42620.4707986111</c:v>
                </c:pt>
                <c:pt idx="144">
                  <c:v>42620.4708101852</c:v>
                </c:pt>
                <c:pt idx="145">
                  <c:v>42620.4708217593</c:v>
                </c:pt>
                <c:pt idx="146">
                  <c:v>42620.4708333333</c:v>
                </c:pt>
                <c:pt idx="147">
                  <c:v>42620.4708449074</c:v>
                </c:pt>
                <c:pt idx="148">
                  <c:v>42620.4708564815</c:v>
                </c:pt>
                <c:pt idx="149">
                  <c:v>42620.4708680556</c:v>
                </c:pt>
                <c:pt idx="150">
                  <c:v>42620.4708796296</c:v>
                </c:pt>
                <c:pt idx="151">
                  <c:v>42620.4708912037</c:v>
                </c:pt>
                <c:pt idx="152">
                  <c:v>42620.4718634259</c:v>
                </c:pt>
                <c:pt idx="153">
                  <c:v>42620.471875</c:v>
                </c:pt>
                <c:pt idx="154">
                  <c:v>42620.4718865741</c:v>
                </c:pt>
                <c:pt idx="155">
                  <c:v>42620.4718981481</c:v>
                </c:pt>
                <c:pt idx="156">
                  <c:v>42620.4719097222</c:v>
                </c:pt>
                <c:pt idx="157">
                  <c:v>42620.4719212963</c:v>
                </c:pt>
                <c:pt idx="158">
                  <c:v>42620.4719328704</c:v>
                </c:pt>
                <c:pt idx="159">
                  <c:v>42620.4719444444</c:v>
                </c:pt>
                <c:pt idx="160">
                  <c:v>42620.4719560185</c:v>
                </c:pt>
                <c:pt idx="161">
                  <c:v>42620.4719675926</c:v>
                </c:pt>
                <c:pt idx="162">
                  <c:v>42620.4719791667</c:v>
                </c:pt>
                <c:pt idx="163">
                  <c:v>42620.4719907407</c:v>
                </c:pt>
                <c:pt idx="164">
                  <c:v>42620.4720023148</c:v>
                </c:pt>
                <c:pt idx="165">
                  <c:v>42620.4720138889</c:v>
                </c:pt>
                <c:pt idx="166">
                  <c:v>42620.472025463</c:v>
                </c:pt>
                <c:pt idx="167">
                  <c:v>42620.472037037</c:v>
                </c:pt>
                <c:pt idx="168">
                  <c:v>42620.4720486111</c:v>
                </c:pt>
                <c:pt idx="169">
                  <c:v>42620.4720601852</c:v>
                </c:pt>
                <c:pt idx="170">
                  <c:v>42620.4720717593</c:v>
                </c:pt>
                <c:pt idx="171">
                  <c:v>42620.473125</c:v>
                </c:pt>
                <c:pt idx="172">
                  <c:v>42620.4731365741</c:v>
                </c:pt>
                <c:pt idx="173">
                  <c:v>42620.4731481482</c:v>
                </c:pt>
                <c:pt idx="174">
                  <c:v>42620.4731597222</c:v>
                </c:pt>
                <c:pt idx="175">
                  <c:v>42620.4731712963</c:v>
                </c:pt>
                <c:pt idx="176">
                  <c:v>42620.4731828704</c:v>
                </c:pt>
                <c:pt idx="177">
                  <c:v>42620.4731944444</c:v>
                </c:pt>
                <c:pt idx="178">
                  <c:v>42620.4732060185</c:v>
                </c:pt>
                <c:pt idx="179">
                  <c:v>42620.4732175926</c:v>
                </c:pt>
                <c:pt idx="180">
                  <c:v>42620.4732291667</c:v>
                </c:pt>
                <c:pt idx="181">
                  <c:v>42620.4732407407</c:v>
                </c:pt>
                <c:pt idx="182">
                  <c:v>42620.4732523148</c:v>
                </c:pt>
                <c:pt idx="183">
                  <c:v>42620.4732638889</c:v>
                </c:pt>
                <c:pt idx="184">
                  <c:v>42620.473275463</c:v>
                </c:pt>
                <c:pt idx="185">
                  <c:v>42620.473287037</c:v>
                </c:pt>
                <c:pt idx="186">
                  <c:v>42620.4732986111</c:v>
                </c:pt>
                <c:pt idx="187">
                  <c:v>42620.4733101852</c:v>
                </c:pt>
                <c:pt idx="188">
                  <c:v>42620.4733217593</c:v>
                </c:pt>
                <c:pt idx="189">
                  <c:v>42620.4733333333</c:v>
                </c:pt>
                <c:pt idx="190">
                  <c:v>42620.4743634259</c:v>
                </c:pt>
                <c:pt idx="191">
                  <c:v>42620.474375</c:v>
                </c:pt>
                <c:pt idx="192">
                  <c:v>42620.4743865741</c:v>
                </c:pt>
                <c:pt idx="193">
                  <c:v>42620.4743981482</c:v>
                </c:pt>
                <c:pt idx="194">
                  <c:v>42620.4744097222</c:v>
                </c:pt>
                <c:pt idx="195">
                  <c:v>42620.4744212963</c:v>
                </c:pt>
                <c:pt idx="196">
                  <c:v>42620.4744328704</c:v>
                </c:pt>
                <c:pt idx="197">
                  <c:v>42620.4744444444</c:v>
                </c:pt>
                <c:pt idx="198">
                  <c:v>42620.4744560185</c:v>
                </c:pt>
                <c:pt idx="199">
                  <c:v>42620.4744675926</c:v>
                </c:pt>
                <c:pt idx="200">
                  <c:v>42620.4744791667</c:v>
                </c:pt>
                <c:pt idx="201">
                  <c:v>42620.4744907407</c:v>
                </c:pt>
                <c:pt idx="202">
                  <c:v>42620.4745023148</c:v>
                </c:pt>
                <c:pt idx="203">
                  <c:v>42620.4745138889</c:v>
                </c:pt>
                <c:pt idx="204">
                  <c:v>42620.474525463</c:v>
                </c:pt>
                <c:pt idx="205">
                  <c:v>42620.474537037</c:v>
                </c:pt>
                <c:pt idx="206">
                  <c:v>42620.4745486111</c:v>
                </c:pt>
                <c:pt idx="207">
                  <c:v>42620.4745601852</c:v>
                </c:pt>
                <c:pt idx="208">
                  <c:v>42620.4745717593</c:v>
                </c:pt>
                <c:pt idx="209">
                  <c:v>42620.4756481481</c:v>
                </c:pt>
                <c:pt idx="210">
                  <c:v>42620.4756597222</c:v>
                </c:pt>
                <c:pt idx="211">
                  <c:v>42620.4756712963</c:v>
                </c:pt>
                <c:pt idx="212">
                  <c:v>42620.4756828704</c:v>
                </c:pt>
                <c:pt idx="213">
                  <c:v>42620.4756944444</c:v>
                </c:pt>
                <c:pt idx="214">
                  <c:v>42620.4757060185</c:v>
                </c:pt>
                <c:pt idx="215">
                  <c:v>42620.4757175926</c:v>
                </c:pt>
                <c:pt idx="216">
                  <c:v>42620.4757291667</c:v>
                </c:pt>
                <c:pt idx="217">
                  <c:v>42620.4757407407</c:v>
                </c:pt>
                <c:pt idx="218">
                  <c:v>42620.4757523148</c:v>
                </c:pt>
                <c:pt idx="219">
                  <c:v>42620.4757638889</c:v>
                </c:pt>
                <c:pt idx="220">
                  <c:v>42620.475775463</c:v>
                </c:pt>
                <c:pt idx="221">
                  <c:v>42620.475787037</c:v>
                </c:pt>
                <c:pt idx="222">
                  <c:v>42620.4757986111</c:v>
                </c:pt>
                <c:pt idx="223">
                  <c:v>42620.4758101852</c:v>
                </c:pt>
                <c:pt idx="224">
                  <c:v>42620.4758217593</c:v>
                </c:pt>
                <c:pt idx="225">
                  <c:v>42620.4758333333</c:v>
                </c:pt>
                <c:pt idx="226">
                  <c:v>42620.4758449074</c:v>
                </c:pt>
                <c:pt idx="227">
                  <c:v>42620.4758564815</c:v>
                </c:pt>
                <c:pt idx="228">
                  <c:v>42620.4769097222</c:v>
                </c:pt>
                <c:pt idx="229">
                  <c:v>42620.4769212963</c:v>
                </c:pt>
                <c:pt idx="230">
                  <c:v>42620.4769328704</c:v>
                </c:pt>
                <c:pt idx="231">
                  <c:v>42620.4769444444</c:v>
                </c:pt>
                <c:pt idx="232">
                  <c:v>42620.4769560185</c:v>
                </c:pt>
                <c:pt idx="233">
                  <c:v>42620.4769675926</c:v>
                </c:pt>
                <c:pt idx="234">
                  <c:v>42620.4769791667</c:v>
                </c:pt>
                <c:pt idx="235">
                  <c:v>42620.4769907407</c:v>
                </c:pt>
                <c:pt idx="236">
                  <c:v>42620.4770023148</c:v>
                </c:pt>
                <c:pt idx="237">
                  <c:v>42620.4770138889</c:v>
                </c:pt>
                <c:pt idx="238">
                  <c:v>42620.477025463</c:v>
                </c:pt>
                <c:pt idx="239">
                  <c:v>42620.477037037</c:v>
                </c:pt>
                <c:pt idx="240">
                  <c:v>42620.4770486111</c:v>
                </c:pt>
                <c:pt idx="241">
                  <c:v>42620.4770601852</c:v>
                </c:pt>
                <c:pt idx="242">
                  <c:v>42620.4770717593</c:v>
                </c:pt>
                <c:pt idx="243">
                  <c:v>42620.4770833333</c:v>
                </c:pt>
                <c:pt idx="244">
                  <c:v>42620.4770949074</c:v>
                </c:pt>
                <c:pt idx="245">
                  <c:v>42620.4771064815</c:v>
                </c:pt>
                <c:pt idx="246">
                  <c:v>42620.4771180556</c:v>
                </c:pt>
                <c:pt idx="247">
                  <c:v>42620.4780671296</c:v>
                </c:pt>
                <c:pt idx="248">
                  <c:v>42620.4780787037</c:v>
                </c:pt>
                <c:pt idx="249">
                  <c:v>42620.4780902778</c:v>
                </c:pt>
                <c:pt idx="250">
                  <c:v>42620.4781018519</c:v>
                </c:pt>
                <c:pt idx="251">
                  <c:v>42620.4781134259</c:v>
                </c:pt>
                <c:pt idx="252">
                  <c:v>42620.478125</c:v>
                </c:pt>
                <c:pt idx="253">
                  <c:v>42620.4781365741</c:v>
                </c:pt>
                <c:pt idx="254">
                  <c:v>42620.4781481481</c:v>
                </c:pt>
                <c:pt idx="255">
                  <c:v>42620.4781597222</c:v>
                </c:pt>
                <c:pt idx="256">
                  <c:v>42620.4781712963</c:v>
                </c:pt>
                <c:pt idx="257">
                  <c:v>42620.4781828704</c:v>
                </c:pt>
                <c:pt idx="258">
                  <c:v>42620.4781944444</c:v>
                </c:pt>
                <c:pt idx="259">
                  <c:v>42620.4782060185</c:v>
                </c:pt>
                <c:pt idx="260">
                  <c:v>42620.4782175926</c:v>
                </c:pt>
                <c:pt idx="261">
                  <c:v>42620.4782291667</c:v>
                </c:pt>
                <c:pt idx="262">
                  <c:v>42620.4782407407</c:v>
                </c:pt>
                <c:pt idx="263">
                  <c:v>42620.4782523148</c:v>
                </c:pt>
                <c:pt idx="264">
                  <c:v>42620.4782638889</c:v>
                </c:pt>
                <c:pt idx="265">
                  <c:v>42620.478275463</c:v>
                </c:pt>
                <c:pt idx="266">
                  <c:v>42620.4792939815</c:v>
                </c:pt>
                <c:pt idx="267">
                  <c:v>42620.4793055556</c:v>
                </c:pt>
                <c:pt idx="268">
                  <c:v>42620.4793171296</c:v>
                </c:pt>
                <c:pt idx="269">
                  <c:v>42620.4793287037</c:v>
                </c:pt>
                <c:pt idx="270">
                  <c:v>42620.4793402778</c:v>
                </c:pt>
                <c:pt idx="271">
                  <c:v>42620.4793518518</c:v>
                </c:pt>
                <c:pt idx="272">
                  <c:v>42620.4793634259</c:v>
                </c:pt>
                <c:pt idx="273">
                  <c:v>42620.479375</c:v>
                </c:pt>
                <c:pt idx="274">
                  <c:v>42620.4793865741</c:v>
                </c:pt>
                <c:pt idx="275">
                  <c:v>42620.4793981481</c:v>
                </c:pt>
                <c:pt idx="276">
                  <c:v>42620.4794097222</c:v>
                </c:pt>
                <c:pt idx="277">
                  <c:v>42620.4794212963</c:v>
                </c:pt>
                <c:pt idx="278">
                  <c:v>42620.4794328704</c:v>
                </c:pt>
                <c:pt idx="279">
                  <c:v>42620.4794444444</c:v>
                </c:pt>
                <c:pt idx="280">
                  <c:v>42620.4794560185</c:v>
                </c:pt>
                <c:pt idx="281">
                  <c:v>42620.4794675926</c:v>
                </c:pt>
                <c:pt idx="282">
                  <c:v>42620.4794791667</c:v>
                </c:pt>
                <c:pt idx="283">
                  <c:v>42620.4794907407</c:v>
                </c:pt>
                <c:pt idx="284">
                  <c:v>42620.4795023148</c:v>
                </c:pt>
                <c:pt idx="285">
                  <c:v>42620.4806018519</c:v>
                </c:pt>
                <c:pt idx="286">
                  <c:v>42620.4806134259</c:v>
                </c:pt>
                <c:pt idx="287">
                  <c:v>42620.480625</c:v>
                </c:pt>
                <c:pt idx="288">
                  <c:v>42620.4806365741</c:v>
                </c:pt>
                <c:pt idx="289">
                  <c:v>42620.4806481482</c:v>
                </c:pt>
                <c:pt idx="290">
                  <c:v>42620.4806597222</c:v>
                </c:pt>
                <c:pt idx="291">
                  <c:v>42620.4806712963</c:v>
                </c:pt>
                <c:pt idx="292">
                  <c:v>42620.4806828704</c:v>
                </c:pt>
                <c:pt idx="293">
                  <c:v>42620.4806944444</c:v>
                </c:pt>
                <c:pt idx="294">
                  <c:v>42620.4807060185</c:v>
                </c:pt>
                <c:pt idx="295">
                  <c:v>42620.4807175926</c:v>
                </c:pt>
                <c:pt idx="296">
                  <c:v>42620.4807291667</c:v>
                </c:pt>
                <c:pt idx="297">
                  <c:v>42620.4807407407</c:v>
                </c:pt>
                <c:pt idx="298">
                  <c:v>42620.4807523148</c:v>
                </c:pt>
                <c:pt idx="299">
                  <c:v>42620.4807638889</c:v>
                </c:pt>
                <c:pt idx="300">
                  <c:v>42620.480775463</c:v>
                </c:pt>
                <c:pt idx="301">
                  <c:v>42620.480787037</c:v>
                </c:pt>
                <c:pt idx="302">
                  <c:v>42620.4807986111</c:v>
                </c:pt>
                <c:pt idx="303">
                  <c:v>42620.4808101852</c:v>
                </c:pt>
                <c:pt idx="304">
                  <c:v>42620.4819212963</c:v>
                </c:pt>
                <c:pt idx="305">
                  <c:v>42620.4819328704</c:v>
                </c:pt>
                <c:pt idx="306">
                  <c:v>42620.4819444444</c:v>
                </c:pt>
                <c:pt idx="307">
                  <c:v>42620.4819560185</c:v>
                </c:pt>
                <c:pt idx="308">
                  <c:v>42620.4819675926</c:v>
                </c:pt>
                <c:pt idx="309">
                  <c:v>42620.4819791667</c:v>
                </c:pt>
                <c:pt idx="310">
                  <c:v>42620.4819907407</c:v>
                </c:pt>
                <c:pt idx="311">
                  <c:v>42620.4820023148</c:v>
                </c:pt>
                <c:pt idx="312">
                  <c:v>42620.4820138889</c:v>
                </c:pt>
                <c:pt idx="313">
                  <c:v>42620.482025463</c:v>
                </c:pt>
                <c:pt idx="314">
                  <c:v>42620.482037037</c:v>
                </c:pt>
                <c:pt idx="315">
                  <c:v>42620.4820486111</c:v>
                </c:pt>
                <c:pt idx="316">
                  <c:v>42620.4820601852</c:v>
                </c:pt>
                <c:pt idx="317">
                  <c:v>42620.4820717593</c:v>
                </c:pt>
                <c:pt idx="318">
                  <c:v>42620.4820833333</c:v>
                </c:pt>
                <c:pt idx="319">
                  <c:v>42620.4820949074</c:v>
                </c:pt>
                <c:pt idx="320">
                  <c:v>42620.4821064815</c:v>
                </c:pt>
                <c:pt idx="321">
                  <c:v>42620.4821180556</c:v>
                </c:pt>
                <c:pt idx="322">
                  <c:v>42620.4821296296</c:v>
                </c:pt>
                <c:pt idx="323">
                  <c:v>42620.4831597222</c:v>
                </c:pt>
                <c:pt idx="324">
                  <c:v>42620.4831712963</c:v>
                </c:pt>
                <c:pt idx="325">
                  <c:v>42620.4831828704</c:v>
                </c:pt>
                <c:pt idx="326">
                  <c:v>42620.4831944444</c:v>
                </c:pt>
                <c:pt idx="327">
                  <c:v>42620.4832060185</c:v>
                </c:pt>
                <c:pt idx="328">
                  <c:v>42620.4832175926</c:v>
                </c:pt>
                <c:pt idx="329">
                  <c:v>42620.4832291667</c:v>
                </c:pt>
                <c:pt idx="330">
                  <c:v>42620.4832407407</c:v>
                </c:pt>
                <c:pt idx="331">
                  <c:v>42620.4832523148</c:v>
                </c:pt>
                <c:pt idx="332">
                  <c:v>42620.4832638889</c:v>
                </c:pt>
                <c:pt idx="333">
                  <c:v>42620.483275463</c:v>
                </c:pt>
                <c:pt idx="334">
                  <c:v>42620.483287037</c:v>
                </c:pt>
                <c:pt idx="335">
                  <c:v>42620.4832986111</c:v>
                </c:pt>
                <c:pt idx="336">
                  <c:v>42620.4833101852</c:v>
                </c:pt>
                <c:pt idx="337">
                  <c:v>42620.4833217593</c:v>
                </c:pt>
                <c:pt idx="338">
                  <c:v>42620.4833333333</c:v>
                </c:pt>
                <c:pt idx="339">
                  <c:v>42620.4833449074</c:v>
                </c:pt>
                <c:pt idx="340">
                  <c:v>42620.4833564815</c:v>
                </c:pt>
                <c:pt idx="341">
                  <c:v>42620.4833680556</c:v>
                </c:pt>
                <c:pt idx="342">
                  <c:v>42620.4843634259</c:v>
                </c:pt>
                <c:pt idx="343">
                  <c:v>42620.484375</c:v>
                </c:pt>
                <c:pt idx="344">
                  <c:v>42620.4843865741</c:v>
                </c:pt>
                <c:pt idx="345">
                  <c:v>42620.4843981481</c:v>
                </c:pt>
                <c:pt idx="346">
                  <c:v>42620.4844097222</c:v>
                </c:pt>
                <c:pt idx="347">
                  <c:v>42620.4844212963</c:v>
                </c:pt>
                <c:pt idx="348">
                  <c:v>42620.4844328704</c:v>
                </c:pt>
                <c:pt idx="349">
                  <c:v>42620.4844444444</c:v>
                </c:pt>
                <c:pt idx="350">
                  <c:v>42620.4844560185</c:v>
                </c:pt>
                <c:pt idx="351">
                  <c:v>42620.4844675926</c:v>
                </c:pt>
                <c:pt idx="352">
                  <c:v>42620.4844791667</c:v>
                </c:pt>
                <c:pt idx="353">
                  <c:v>42620.4844907407</c:v>
                </c:pt>
                <c:pt idx="354">
                  <c:v>42620.4845023148</c:v>
                </c:pt>
                <c:pt idx="355">
                  <c:v>42620.4845138889</c:v>
                </c:pt>
                <c:pt idx="356">
                  <c:v>42620.484525463</c:v>
                </c:pt>
                <c:pt idx="357">
                  <c:v>42620.484537037</c:v>
                </c:pt>
                <c:pt idx="358">
                  <c:v>42620.4845486111</c:v>
                </c:pt>
                <c:pt idx="359">
                  <c:v>42620.4845601852</c:v>
                </c:pt>
                <c:pt idx="360">
                  <c:v>42620.4845717593</c:v>
                </c:pt>
                <c:pt idx="361">
                  <c:v>42620.4855324074</c:v>
                </c:pt>
                <c:pt idx="362">
                  <c:v>42620.4855439815</c:v>
                </c:pt>
                <c:pt idx="363">
                  <c:v>42620.4855555556</c:v>
                </c:pt>
                <c:pt idx="364">
                  <c:v>42620.4855671296</c:v>
                </c:pt>
                <c:pt idx="365">
                  <c:v>42620.4855787037</c:v>
                </c:pt>
                <c:pt idx="366">
                  <c:v>42620.4855902778</c:v>
                </c:pt>
                <c:pt idx="367">
                  <c:v>42620.4856018519</c:v>
                </c:pt>
                <c:pt idx="368">
                  <c:v>42620.4856134259</c:v>
                </c:pt>
                <c:pt idx="369">
                  <c:v>42620.485625</c:v>
                </c:pt>
                <c:pt idx="370">
                  <c:v>42620.4856365741</c:v>
                </c:pt>
                <c:pt idx="371">
                  <c:v>42620.4856481481</c:v>
                </c:pt>
                <c:pt idx="372">
                  <c:v>42620.4856597222</c:v>
                </c:pt>
                <c:pt idx="373">
                  <c:v>42620.4856712963</c:v>
                </c:pt>
                <c:pt idx="374">
                  <c:v>42620.4856828704</c:v>
                </c:pt>
                <c:pt idx="375">
                  <c:v>42620.4856944444</c:v>
                </c:pt>
                <c:pt idx="376">
                  <c:v>42620.4857060185</c:v>
                </c:pt>
                <c:pt idx="377">
                  <c:v>42620.4857175926</c:v>
                </c:pt>
                <c:pt idx="378">
                  <c:v>42620.4857291667</c:v>
                </c:pt>
                <c:pt idx="379">
                  <c:v>42620.4857407407</c:v>
                </c:pt>
              </c:numCache>
            </c:numRef>
          </c:cat>
          <c:val>
            <c:numRef>
              <c:f>Nicstat!$Q$39:$Q$418</c:f>
              <c:numCache>
                <c:formatCode>General</c:formatCode>
                <c:ptCount val="380"/>
                <c:pt idx="0">
                  <c:v>104529</c:v>
                </c:pt>
                <c:pt idx="1">
                  <c:v>50235.9</c:v>
                </c:pt>
                <c:pt idx="2">
                  <c:v>51444.9</c:v>
                </c:pt>
                <c:pt idx="3">
                  <c:v>54591.1</c:v>
                </c:pt>
                <c:pt idx="4">
                  <c:v>6491.6</c:v>
                </c:pt>
                <c:pt idx="5">
                  <c:v>52746.4</c:v>
                </c:pt>
                <c:pt idx="6">
                  <c:v>60452.3</c:v>
                </c:pt>
                <c:pt idx="7">
                  <c:v>14379.3</c:v>
                </c:pt>
                <c:pt idx="8">
                  <c:v>33660</c:v>
                </c:pt>
                <c:pt idx="9">
                  <c:v>85751.6</c:v>
                </c:pt>
                <c:pt idx="10">
                  <c:v>60882.9</c:v>
                </c:pt>
                <c:pt idx="11">
                  <c:v>62792</c:v>
                </c:pt>
                <c:pt idx="12">
                  <c:v>21773.2</c:v>
                </c:pt>
                <c:pt idx="13">
                  <c:v>37479.2</c:v>
                </c:pt>
                <c:pt idx="14">
                  <c:v>45251.8</c:v>
                </c:pt>
                <c:pt idx="15">
                  <c:v>40672.9</c:v>
                </c:pt>
                <c:pt idx="16">
                  <c:v>49620.3</c:v>
                </c:pt>
                <c:pt idx="17">
                  <c:v>38591.3</c:v>
                </c:pt>
                <c:pt idx="18">
                  <c:v>9440</c:v>
                </c:pt>
                <c:pt idx="19">
                  <c:v>28714.7</c:v>
                </c:pt>
                <c:pt idx="20">
                  <c:v>33186.9</c:v>
                </c:pt>
                <c:pt idx="21">
                  <c:v>25403.6</c:v>
                </c:pt>
                <c:pt idx="22">
                  <c:v>58465.4</c:v>
                </c:pt>
                <c:pt idx="23">
                  <c:v>23623.3</c:v>
                </c:pt>
                <c:pt idx="24">
                  <c:v>27733.2</c:v>
                </c:pt>
                <c:pt idx="25">
                  <c:v>33617</c:v>
                </c:pt>
                <c:pt idx="26">
                  <c:v>28765.2</c:v>
                </c:pt>
                <c:pt idx="27">
                  <c:v>25848.8</c:v>
                </c:pt>
                <c:pt idx="28">
                  <c:v>5835.2</c:v>
                </c:pt>
                <c:pt idx="29">
                  <c:v>23206.3</c:v>
                </c:pt>
                <c:pt idx="30">
                  <c:v>27904</c:v>
                </c:pt>
                <c:pt idx="31">
                  <c:v>57307.4</c:v>
                </c:pt>
                <c:pt idx="32">
                  <c:v>27347.3</c:v>
                </c:pt>
                <c:pt idx="33">
                  <c:v>26166.8</c:v>
                </c:pt>
                <c:pt idx="34">
                  <c:v>11973.5</c:v>
                </c:pt>
                <c:pt idx="35">
                  <c:v>27287.3</c:v>
                </c:pt>
                <c:pt idx="36">
                  <c:v>36475.2</c:v>
                </c:pt>
                <c:pt idx="37">
                  <c:v>23980.9</c:v>
                </c:pt>
                <c:pt idx="38">
                  <c:v>32794.5</c:v>
                </c:pt>
                <c:pt idx="39">
                  <c:v>18525.4</c:v>
                </c:pt>
                <c:pt idx="40">
                  <c:v>0</c:v>
                </c:pt>
                <c:pt idx="41">
                  <c:v>9710</c:v>
                </c:pt>
                <c:pt idx="42">
                  <c:v>30252.6</c:v>
                </c:pt>
                <c:pt idx="43">
                  <c:v>25053.1</c:v>
                </c:pt>
                <c:pt idx="44">
                  <c:v>43661.2</c:v>
                </c:pt>
                <c:pt idx="45">
                  <c:v>27287.9</c:v>
                </c:pt>
                <c:pt idx="46">
                  <c:v>32436.5</c:v>
                </c:pt>
                <c:pt idx="47">
                  <c:v>29673.5</c:v>
                </c:pt>
                <c:pt idx="48">
                  <c:v>31387.6</c:v>
                </c:pt>
                <c:pt idx="49">
                  <c:v>31559.9</c:v>
                </c:pt>
                <c:pt idx="50">
                  <c:v>29876.7</c:v>
                </c:pt>
                <c:pt idx="51">
                  <c:v>15979</c:v>
                </c:pt>
                <c:pt idx="52">
                  <c:v>11511.3</c:v>
                </c:pt>
                <c:pt idx="53">
                  <c:v>29570.3</c:v>
                </c:pt>
                <c:pt idx="54">
                  <c:v>28351.9</c:v>
                </c:pt>
                <c:pt idx="55">
                  <c:v>26318.6</c:v>
                </c:pt>
                <c:pt idx="56">
                  <c:v>59266.6</c:v>
                </c:pt>
                <c:pt idx="57">
                  <c:v>26767.7</c:v>
                </c:pt>
                <c:pt idx="58">
                  <c:v>29551</c:v>
                </c:pt>
                <c:pt idx="59">
                  <c:v>29878.7</c:v>
                </c:pt>
                <c:pt idx="60">
                  <c:v>29662.5</c:v>
                </c:pt>
                <c:pt idx="61">
                  <c:v>24481.4</c:v>
                </c:pt>
                <c:pt idx="62">
                  <c:v>31188.2</c:v>
                </c:pt>
                <c:pt idx="63">
                  <c:v>24051.3</c:v>
                </c:pt>
                <c:pt idx="64">
                  <c:v>26453.7</c:v>
                </c:pt>
                <c:pt idx="65">
                  <c:v>16137.1</c:v>
                </c:pt>
                <c:pt idx="66">
                  <c:v>21279.3</c:v>
                </c:pt>
                <c:pt idx="67">
                  <c:v>4323.3</c:v>
                </c:pt>
                <c:pt idx="68">
                  <c:v>22575</c:v>
                </c:pt>
                <c:pt idx="69">
                  <c:v>29733.5</c:v>
                </c:pt>
                <c:pt idx="70">
                  <c:v>26484.1</c:v>
                </c:pt>
                <c:pt idx="71">
                  <c:v>30292.5</c:v>
                </c:pt>
                <c:pt idx="72">
                  <c:v>28834.5</c:v>
                </c:pt>
                <c:pt idx="73">
                  <c:v>33037.8</c:v>
                </c:pt>
                <c:pt idx="74">
                  <c:v>29347.3</c:v>
                </c:pt>
                <c:pt idx="75">
                  <c:v>32744.9</c:v>
                </c:pt>
                <c:pt idx="76">
                  <c:v>14545.5</c:v>
                </c:pt>
                <c:pt idx="77">
                  <c:v>11455.7</c:v>
                </c:pt>
                <c:pt idx="78">
                  <c:v>28037.1</c:v>
                </c:pt>
                <c:pt idx="79">
                  <c:v>26051.2</c:v>
                </c:pt>
                <c:pt idx="80">
                  <c:v>44817.1</c:v>
                </c:pt>
                <c:pt idx="81">
                  <c:v>17085.4</c:v>
                </c:pt>
                <c:pt idx="82">
                  <c:v>21012.1</c:v>
                </c:pt>
                <c:pt idx="83">
                  <c:v>25388.9</c:v>
                </c:pt>
                <c:pt idx="84">
                  <c:v>29142.4</c:v>
                </c:pt>
                <c:pt idx="85">
                  <c:v>29324.7</c:v>
                </c:pt>
                <c:pt idx="86">
                  <c:v>25223.5</c:v>
                </c:pt>
                <c:pt idx="87">
                  <c:v>24587.2</c:v>
                </c:pt>
                <c:pt idx="88">
                  <c:v>16540.5</c:v>
                </c:pt>
                <c:pt idx="89">
                  <c:v>9218.6</c:v>
                </c:pt>
                <c:pt idx="90">
                  <c:v>58364.1</c:v>
                </c:pt>
                <c:pt idx="91">
                  <c:v>42275.3</c:v>
                </c:pt>
                <c:pt idx="92">
                  <c:v>4756.2</c:v>
                </c:pt>
                <c:pt idx="93">
                  <c:v>2.45</c:v>
                </c:pt>
                <c:pt idx="94">
                  <c:v>2.91</c:v>
                </c:pt>
                <c:pt idx="95">
                  <c:v>29703.6</c:v>
                </c:pt>
                <c:pt idx="96">
                  <c:v>28113.8</c:v>
                </c:pt>
                <c:pt idx="97">
                  <c:v>31264.2</c:v>
                </c:pt>
                <c:pt idx="98">
                  <c:v>28863.5</c:v>
                </c:pt>
                <c:pt idx="99">
                  <c:v>29112.5</c:v>
                </c:pt>
                <c:pt idx="100">
                  <c:v>24253.1</c:v>
                </c:pt>
                <c:pt idx="101">
                  <c:v>4930.3</c:v>
                </c:pt>
                <c:pt idx="102">
                  <c:v>51107.9</c:v>
                </c:pt>
                <c:pt idx="103">
                  <c:v>11468</c:v>
                </c:pt>
                <c:pt idx="104">
                  <c:v>15950.8</c:v>
                </c:pt>
                <c:pt idx="105">
                  <c:v>19084.1</c:v>
                </c:pt>
                <c:pt idx="106">
                  <c:v>0</c:v>
                </c:pt>
                <c:pt idx="107">
                  <c:v>871.5</c:v>
                </c:pt>
                <c:pt idx="108">
                  <c:v>34025.2</c:v>
                </c:pt>
                <c:pt idx="109">
                  <c:v>39692.4</c:v>
                </c:pt>
                <c:pt idx="110">
                  <c:v>39980.7</c:v>
                </c:pt>
                <c:pt idx="111">
                  <c:v>70770</c:v>
                </c:pt>
                <c:pt idx="112">
                  <c:v>37226.7</c:v>
                </c:pt>
                <c:pt idx="113">
                  <c:v>36910.4</c:v>
                </c:pt>
                <c:pt idx="114">
                  <c:v>3118.6</c:v>
                </c:pt>
                <c:pt idx="115">
                  <c:v>2256</c:v>
                </c:pt>
                <c:pt idx="116">
                  <c:v>2581.7</c:v>
                </c:pt>
                <c:pt idx="117">
                  <c:v>1161.5</c:v>
                </c:pt>
                <c:pt idx="118">
                  <c:v>1578</c:v>
                </c:pt>
                <c:pt idx="119">
                  <c:v>2190</c:v>
                </c:pt>
                <c:pt idx="120">
                  <c:v>2194.7</c:v>
                </c:pt>
                <c:pt idx="121">
                  <c:v>3505.5</c:v>
                </c:pt>
                <c:pt idx="122">
                  <c:v>32490.5</c:v>
                </c:pt>
                <c:pt idx="123">
                  <c:v>33953.4</c:v>
                </c:pt>
                <c:pt idx="124">
                  <c:v>56575.9</c:v>
                </c:pt>
                <c:pt idx="125">
                  <c:v>17119.3</c:v>
                </c:pt>
                <c:pt idx="126">
                  <c:v>39890.5</c:v>
                </c:pt>
                <c:pt idx="127">
                  <c:v>40747.5</c:v>
                </c:pt>
                <c:pt idx="128">
                  <c:v>17931.3</c:v>
                </c:pt>
                <c:pt idx="129">
                  <c:v>21886.4</c:v>
                </c:pt>
                <c:pt idx="130">
                  <c:v>30177</c:v>
                </c:pt>
                <c:pt idx="131">
                  <c:v>34225.6</c:v>
                </c:pt>
                <c:pt idx="132">
                  <c:v>36803.5</c:v>
                </c:pt>
                <c:pt idx="133">
                  <c:v>0</c:v>
                </c:pt>
                <c:pt idx="134">
                  <c:v>2617.9</c:v>
                </c:pt>
                <c:pt idx="135">
                  <c:v>8862</c:v>
                </c:pt>
                <c:pt idx="136">
                  <c:v>6930.2</c:v>
                </c:pt>
                <c:pt idx="137">
                  <c:v>7609.8</c:v>
                </c:pt>
                <c:pt idx="138">
                  <c:v>5628.6</c:v>
                </c:pt>
                <c:pt idx="139">
                  <c:v>5711</c:v>
                </c:pt>
                <c:pt idx="140">
                  <c:v>7115.6</c:v>
                </c:pt>
                <c:pt idx="141">
                  <c:v>10771.2</c:v>
                </c:pt>
                <c:pt idx="142">
                  <c:v>4988.8</c:v>
                </c:pt>
                <c:pt idx="143">
                  <c:v>3936.9</c:v>
                </c:pt>
                <c:pt idx="144">
                  <c:v>3343.4</c:v>
                </c:pt>
                <c:pt idx="145">
                  <c:v>2845</c:v>
                </c:pt>
                <c:pt idx="146">
                  <c:v>5379.6</c:v>
                </c:pt>
                <c:pt idx="147">
                  <c:v>30748.7</c:v>
                </c:pt>
                <c:pt idx="148">
                  <c:v>15318.4</c:v>
                </c:pt>
                <c:pt idx="149">
                  <c:v>9538.2</c:v>
                </c:pt>
                <c:pt idx="150">
                  <c:v>10883.2</c:v>
                </c:pt>
                <c:pt idx="151">
                  <c:v>18915.1</c:v>
                </c:pt>
                <c:pt idx="152">
                  <c:v>15037.3</c:v>
                </c:pt>
                <c:pt idx="153">
                  <c:v>32128.8</c:v>
                </c:pt>
                <c:pt idx="154">
                  <c:v>2114.8</c:v>
                </c:pt>
                <c:pt idx="155">
                  <c:v>2087.2</c:v>
                </c:pt>
                <c:pt idx="156">
                  <c:v>2892.4</c:v>
                </c:pt>
                <c:pt idx="157">
                  <c:v>5553.2</c:v>
                </c:pt>
                <c:pt idx="158">
                  <c:v>10212</c:v>
                </c:pt>
                <c:pt idx="159">
                  <c:v>7902.4</c:v>
                </c:pt>
                <c:pt idx="160">
                  <c:v>9448.9</c:v>
                </c:pt>
                <c:pt idx="161">
                  <c:v>4547.2</c:v>
                </c:pt>
                <c:pt idx="162">
                  <c:v>0</c:v>
                </c:pt>
                <c:pt idx="163">
                  <c:v>0</c:v>
                </c:pt>
                <c:pt idx="164">
                  <c:v>6834.9</c:v>
                </c:pt>
                <c:pt idx="165">
                  <c:v>7882.7</c:v>
                </c:pt>
                <c:pt idx="166">
                  <c:v>8067.6</c:v>
                </c:pt>
                <c:pt idx="167">
                  <c:v>7512</c:v>
                </c:pt>
                <c:pt idx="168">
                  <c:v>4513.8</c:v>
                </c:pt>
                <c:pt idx="169">
                  <c:v>0</c:v>
                </c:pt>
                <c:pt idx="170">
                  <c:v>0</c:v>
                </c:pt>
                <c:pt idx="171">
                  <c:v>9177.4</c:v>
                </c:pt>
                <c:pt idx="172">
                  <c:v>6394.8</c:v>
                </c:pt>
                <c:pt idx="173">
                  <c:v>9595.5</c:v>
                </c:pt>
                <c:pt idx="174">
                  <c:v>2496.7</c:v>
                </c:pt>
                <c:pt idx="175">
                  <c:v>7.92</c:v>
                </c:pt>
                <c:pt idx="176">
                  <c:v>10680.2</c:v>
                </c:pt>
                <c:pt idx="177">
                  <c:v>11663.6</c:v>
                </c:pt>
                <c:pt idx="178">
                  <c:v>2799.2</c:v>
                </c:pt>
                <c:pt idx="179">
                  <c:v>3282.5</c:v>
                </c:pt>
                <c:pt idx="180">
                  <c:v>6526.9</c:v>
                </c:pt>
                <c:pt idx="181">
                  <c:v>7777.6</c:v>
                </c:pt>
                <c:pt idx="182">
                  <c:v>10187.8</c:v>
                </c:pt>
                <c:pt idx="183">
                  <c:v>10961.3</c:v>
                </c:pt>
                <c:pt idx="184">
                  <c:v>20771.1</c:v>
                </c:pt>
                <c:pt idx="185">
                  <c:v>0.2</c:v>
                </c:pt>
                <c:pt idx="186">
                  <c:v>0.2</c:v>
                </c:pt>
                <c:pt idx="187">
                  <c:v>0.48</c:v>
                </c:pt>
                <c:pt idx="188">
                  <c:v>8474.8</c:v>
                </c:pt>
                <c:pt idx="189">
                  <c:v>9058.5</c:v>
                </c:pt>
                <c:pt idx="190">
                  <c:v>12095.6</c:v>
                </c:pt>
                <c:pt idx="191">
                  <c:v>6528.8</c:v>
                </c:pt>
                <c:pt idx="192">
                  <c:v>4088.8</c:v>
                </c:pt>
                <c:pt idx="193">
                  <c:v>6693.1</c:v>
                </c:pt>
                <c:pt idx="194">
                  <c:v>1286.3</c:v>
                </c:pt>
                <c:pt idx="195">
                  <c:v>0</c:v>
                </c:pt>
                <c:pt idx="196">
                  <c:v>2216.7</c:v>
                </c:pt>
                <c:pt idx="197">
                  <c:v>7649.6</c:v>
                </c:pt>
                <c:pt idx="198">
                  <c:v>5185.9</c:v>
                </c:pt>
                <c:pt idx="199">
                  <c:v>4934.2</c:v>
                </c:pt>
                <c:pt idx="200">
                  <c:v>12473</c:v>
                </c:pt>
                <c:pt idx="201">
                  <c:v>13618</c:v>
                </c:pt>
                <c:pt idx="202">
                  <c:v>10392.2</c:v>
                </c:pt>
                <c:pt idx="203">
                  <c:v>10665.3</c:v>
                </c:pt>
                <c:pt idx="204">
                  <c:v>14548.1</c:v>
                </c:pt>
                <c:pt idx="205">
                  <c:v>33513.5</c:v>
                </c:pt>
                <c:pt idx="206">
                  <c:v>37926.6</c:v>
                </c:pt>
                <c:pt idx="207">
                  <c:v>32937.9</c:v>
                </c:pt>
                <c:pt idx="208">
                  <c:v>56415.4</c:v>
                </c:pt>
                <c:pt idx="209">
                  <c:v>44438.8</c:v>
                </c:pt>
                <c:pt idx="210">
                  <c:v>33748.3</c:v>
                </c:pt>
                <c:pt idx="211">
                  <c:v>26536.8</c:v>
                </c:pt>
                <c:pt idx="212">
                  <c:v>55856.7</c:v>
                </c:pt>
                <c:pt idx="213">
                  <c:v>108508</c:v>
                </c:pt>
                <c:pt idx="214">
                  <c:v>42363.3</c:v>
                </c:pt>
                <c:pt idx="215">
                  <c:v>12344.1</c:v>
                </c:pt>
                <c:pt idx="216">
                  <c:v>23813.5</c:v>
                </c:pt>
                <c:pt idx="217">
                  <c:v>30033.9</c:v>
                </c:pt>
                <c:pt idx="218">
                  <c:v>13859</c:v>
                </c:pt>
                <c:pt idx="219">
                  <c:v>22591.2</c:v>
                </c:pt>
                <c:pt idx="220">
                  <c:v>33025.3</c:v>
                </c:pt>
                <c:pt idx="221">
                  <c:v>57345.7</c:v>
                </c:pt>
                <c:pt idx="222">
                  <c:v>14322.2</c:v>
                </c:pt>
                <c:pt idx="223">
                  <c:v>47204.6</c:v>
                </c:pt>
                <c:pt idx="224">
                  <c:v>48165</c:v>
                </c:pt>
                <c:pt idx="225">
                  <c:v>68849.4</c:v>
                </c:pt>
                <c:pt idx="226">
                  <c:v>26153.3</c:v>
                </c:pt>
                <c:pt idx="227">
                  <c:v>34288.5</c:v>
                </c:pt>
                <c:pt idx="228">
                  <c:v>11857.8</c:v>
                </c:pt>
                <c:pt idx="229">
                  <c:v>34237.1</c:v>
                </c:pt>
                <c:pt idx="230">
                  <c:v>42679.9</c:v>
                </c:pt>
                <c:pt idx="231">
                  <c:v>60357.7</c:v>
                </c:pt>
                <c:pt idx="232">
                  <c:v>21263.5</c:v>
                </c:pt>
                <c:pt idx="233">
                  <c:v>30673</c:v>
                </c:pt>
                <c:pt idx="234">
                  <c:v>30689.3</c:v>
                </c:pt>
                <c:pt idx="235">
                  <c:v>13650.7</c:v>
                </c:pt>
                <c:pt idx="236">
                  <c:v>37212.7</c:v>
                </c:pt>
                <c:pt idx="237">
                  <c:v>55488.6</c:v>
                </c:pt>
                <c:pt idx="238">
                  <c:v>52175.9</c:v>
                </c:pt>
                <c:pt idx="239">
                  <c:v>46669.3</c:v>
                </c:pt>
                <c:pt idx="240">
                  <c:v>47694.1</c:v>
                </c:pt>
                <c:pt idx="241">
                  <c:v>21744.9</c:v>
                </c:pt>
                <c:pt idx="242">
                  <c:v>40910.4</c:v>
                </c:pt>
                <c:pt idx="243">
                  <c:v>14756.3</c:v>
                </c:pt>
                <c:pt idx="244">
                  <c:v>14188.9</c:v>
                </c:pt>
                <c:pt idx="245">
                  <c:v>50199.1</c:v>
                </c:pt>
                <c:pt idx="246">
                  <c:v>32388.8</c:v>
                </c:pt>
                <c:pt idx="247">
                  <c:v>24809.1</c:v>
                </c:pt>
                <c:pt idx="248">
                  <c:v>28256.5</c:v>
                </c:pt>
                <c:pt idx="249">
                  <c:v>23209</c:v>
                </c:pt>
                <c:pt idx="250">
                  <c:v>29544.9</c:v>
                </c:pt>
                <c:pt idx="251">
                  <c:v>28567.1</c:v>
                </c:pt>
                <c:pt idx="252">
                  <c:v>40638.7</c:v>
                </c:pt>
                <c:pt idx="253">
                  <c:v>41023.9</c:v>
                </c:pt>
                <c:pt idx="254">
                  <c:v>24468.3</c:v>
                </c:pt>
                <c:pt idx="255">
                  <c:v>28541.5</c:v>
                </c:pt>
                <c:pt idx="256">
                  <c:v>29450</c:v>
                </c:pt>
                <c:pt idx="257">
                  <c:v>22323.5</c:v>
                </c:pt>
                <c:pt idx="258">
                  <c:v>24643.9</c:v>
                </c:pt>
                <c:pt idx="259">
                  <c:v>22393.5</c:v>
                </c:pt>
                <c:pt idx="260">
                  <c:v>26396.3</c:v>
                </c:pt>
                <c:pt idx="261">
                  <c:v>63634.9</c:v>
                </c:pt>
                <c:pt idx="262">
                  <c:v>57029</c:v>
                </c:pt>
                <c:pt idx="263">
                  <c:v>71032.6</c:v>
                </c:pt>
                <c:pt idx="264">
                  <c:v>14941.6</c:v>
                </c:pt>
                <c:pt idx="265">
                  <c:v>21523.2</c:v>
                </c:pt>
                <c:pt idx="266">
                  <c:v>19700.1</c:v>
                </c:pt>
                <c:pt idx="267">
                  <c:v>14255.3</c:v>
                </c:pt>
                <c:pt idx="268">
                  <c:v>15272.4</c:v>
                </c:pt>
                <c:pt idx="269">
                  <c:v>11523.6</c:v>
                </c:pt>
                <c:pt idx="270">
                  <c:v>10954.7</c:v>
                </c:pt>
                <c:pt idx="271">
                  <c:v>14349.6</c:v>
                </c:pt>
                <c:pt idx="272">
                  <c:v>45017.5</c:v>
                </c:pt>
                <c:pt idx="273">
                  <c:v>23290.7</c:v>
                </c:pt>
                <c:pt idx="274">
                  <c:v>20246.2</c:v>
                </c:pt>
                <c:pt idx="275">
                  <c:v>28547.6</c:v>
                </c:pt>
                <c:pt idx="276">
                  <c:v>32225.4</c:v>
                </c:pt>
                <c:pt idx="277">
                  <c:v>33383.7</c:v>
                </c:pt>
                <c:pt idx="278">
                  <c:v>37547.6</c:v>
                </c:pt>
                <c:pt idx="279">
                  <c:v>26128</c:v>
                </c:pt>
                <c:pt idx="280">
                  <c:v>28815.7</c:v>
                </c:pt>
                <c:pt idx="281">
                  <c:v>28892.5</c:v>
                </c:pt>
                <c:pt idx="282">
                  <c:v>26512.1</c:v>
                </c:pt>
                <c:pt idx="283">
                  <c:v>26076.8</c:v>
                </c:pt>
                <c:pt idx="284">
                  <c:v>22083.8</c:v>
                </c:pt>
                <c:pt idx="285">
                  <c:v>50220</c:v>
                </c:pt>
                <c:pt idx="286">
                  <c:v>26065.3</c:v>
                </c:pt>
                <c:pt idx="287">
                  <c:v>24643</c:v>
                </c:pt>
                <c:pt idx="288">
                  <c:v>30152.7</c:v>
                </c:pt>
                <c:pt idx="289">
                  <c:v>23279.1</c:v>
                </c:pt>
                <c:pt idx="290">
                  <c:v>23610.2</c:v>
                </c:pt>
                <c:pt idx="291">
                  <c:v>27197.1</c:v>
                </c:pt>
                <c:pt idx="292">
                  <c:v>25887.9</c:v>
                </c:pt>
                <c:pt idx="293">
                  <c:v>24563.5</c:v>
                </c:pt>
                <c:pt idx="294">
                  <c:v>11504.5</c:v>
                </c:pt>
                <c:pt idx="295">
                  <c:v>5481.3</c:v>
                </c:pt>
                <c:pt idx="296">
                  <c:v>50499.8</c:v>
                </c:pt>
                <c:pt idx="297">
                  <c:v>32409.2</c:v>
                </c:pt>
                <c:pt idx="298">
                  <c:v>35206.2</c:v>
                </c:pt>
                <c:pt idx="299">
                  <c:v>38916.3</c:v>
                </c:pt>
                <c:pt idx="300">
                  <c:v>12068.9</c:v>
                </c:pt>
                <c:pt idx="301">
                  <c:v>16188.5</c:v>
                </c:pt>
                <c:pt idx="302">
                  <c:v>24172.1</c:v>
                </c:pt>
                <c:pt idx="303">
                  <c:v>39342</c:v>
                </c:pt>
                <c:pt idx="304">
                  <c:v>26095.4</c:v>
                </c:pt>
                <c:pt idx="305">
                  <c:v>25007.5</c:v>
                </c:pt>
                <c:pt idx="306">
                  <c:v>16653.8</c:v>
                </c:pt>
                <c:pt idx="307">
                  <c:v>0</c:v>
                </c:pt>
                <c:pt idx="308">
                  <c:v>5171.6</c:v>
                </c:pt>
                <c:pt idx="309">
                  <c:v>39033.4</c:v>
                </c:pt>
                <c:pt idx="310">
                  <c:v>20999</c:v>
                </c:pt>
                <c:pt idx="311">
                  <c:v>7717.4</c:v>
                </c:pt>
                <c:pt idx="312">
                  <c:v>7750.8</c:v>
                </c:pt>
                <c:pt idx="313">
                  <c:v>19748.4</c:v>
                </c:pt>
                <c:pt idx="314">
                  <c:v>26428.3</c:v>
                </c:pt>
                <c:pt idx="315">
                  <c:v>8113.9</c:v>
                </c:pt>
                <c:pt idx="316">
                  <c:v>19072.6</c:v>
                </c:pt>
                <c:pt idx="317">
                  <c:v>28755</c:v>
                </c:pt>
                <c:pt idx="318">
                  <c:v>21345.4</c:v>
                </c:pt>
                <c:pt idx="319">
                  <c:v>17670.6</c:v>
                </c:pt>
                <c:pt idx="320">
                  <c:v>21035.7</c:v>
                </c:pt>
                <c:pt idx="321">
                  <c:v>21839.9</c:v>
                </c:pt>
                <c:pt idx="322">
                  <c:v>9756.3</c:v>
                </c:pt>
                <c:pt idx="323">
                  <c:v>19225</c:v>
                </c:pt>
                <c:pt idx="324">
                  <c:v>63116.1</c:v>
                </c:pt>
                <c:pt idx="325">
                  <c:v>28262.9</c:v>
                </c:pt>
                <c:pt idx="326">
                  <c:v>29848.9</c:v>
                </c:pt>
                <c:pt idx="327">
                  <c:v>46867.1</c:v>
                </c:pt>
                <c:pt idx="328">
                  <c:v>36548.8</c:v>
                </c:pt>
                <c:pt idx="329">
                  <c:v>42209.5</c:v>
                </c:pt>
                <c:pt idx="330">
                  <c:v>31339.5</c:v>
                </c:pt>
                <c:pt idx="331">
                  <c:v>39944.8</c:v>
                </c:pt>
                <c:pt idx="332">
                  <c:v>38244.4</c:v>
                </c:pt>
                <c:pt idx="333">
                  <c:v>45518.6</c:v>
                </c:pt>
                <c:pt idx="334">
                  <c:v>45600.1</c:v>
                </c:pt>
                <c:pt idx="335">
                  <c:v>31674.5</c:v>
                </c:pt>
                <c:pt idx="336">
                  <c:v>26151.3</c:v>
                </c:pt>
                <c:pt idx="337">
                  <c:v>8768.5</c:v>
                </c:pt>
                <c:pt idx="338">
                  <c:v>34953.9</c:v>
                </c:pt>
                <c:pt idx="339">
                  <c:v>34128.8</c:v>
                </c:pt>
                <c:pt idx="340">
                  <c:v>27593.6</c:v>
                </c:pt>
                <c:pt idx="341">
                  <c:v>36038.1</c:v>
                </c:pt>
                <c:pt idx="342">
                  <c:v>43158.1</c:v>
                </c:pt>
                <c:pt idx="343">
                  <c:v>52175.2</c:v>
                </c:pt>
                <c:pt idx="344">
                  <c:v>27400.2</c:v>
                </c:pt>
                <c:pt idx="345">
                  <c:v>19492.3</c:v>
                </c:pt>
                <c:pt idx="346">
                  <c:v>52993.9</c:v>
                </c:pt>
                <c:pt idx="347">
                  <c:v>39153.8</c:v>
                </c:pt>
                <c:pt idx="348">
                  <c:v>22483.7</c:v>
                </c:pt>
                <c:pt idx="349">
                  <c:v>18908.3</c:v>
                </c:pt>
                <c:pt idx="350">
                  <c:v>26706.3</c:v>
                </c:pt>
                <c:pt idx="351">
                  <c:v>38267.1</c:v>
                </c:pt>
                <c:pt idx="352">
                  <c:v>23371.9</c:v>
                </c:pt>
                <c:pt idx="353">
                  <c:v>24183.2</c:v>
                </c:pt>
                <c:pt idx="354">
                  <c:v>627.3</c:v>
                </c:pt>
                <c:pt idx="355">
                  <c:v>15340.2</c:v>
                </c:pt>
                <c:pt idx="356">
                  <c:v>11054.8</c:v>
                </c:pt>
                <c:pt idx="357">
                  <c:v>22454.4</c:v>
                </c:pt>
                <c:pt idx="358">
                  <c:v>34971.7</c:v>
                </c:pt>
                <c:pt idx="359">
                  <c:v>21206.8</c:v>
                </c:pt>
                <c:pt idx="360">
                  <c:v>28774.5</c:v>
                </c:pt>
                <c:pt idx="361">
                  <c:v>33734.8</c:v>
                </c:pt>
                <c:pt idx="362">
                  <c:v>42683.8</c:v>
                </c:pt>
                <c:pt idx="363">
                  <c:v>43010</c:v>
                </c:pt>
                <c:pt idx="364">
                  <c:v>22505.1</c:v>
                </c:pt>
                <c:pt idx="365">
                  <c:v>22368.4</c:v>
                </c:pt>
                <c:pt idx="366">
                  <c:v>31647.6</c:v>
                </c:pt>
                <c:pt idx="367">
                  <c:v>54560.9</c:v>
                </c:pt>
                <c:pt idx="368">
                  <c:v>95304</c:v>
                </c:pt>
                <c:pt idx="369">
                  <c:v>47774.3</c:v>
                </c:pt>
                <c:pt idx="370">
                  <c:v>44475.8</c:v>
                </c:pt>
                <c:pt idx="371">
                  <c:v>34.89</c:v>
                </c:pt>
                <c:pt idx="372">
                  <c:v>0.7</c:v>
                </c:pt>
                <c:pt idx="373">
                  <c:v>6551.6</c:v>
                </c:pt>
                <c:pt idx="374">
                  <c:v>21576.9</c:v>
                </c:pt>
                <c:pt idx="375">
                  <c:v>21091.9</c:v>
                </c:pt>
                <c:pt idx="376">
                  <c:v>8845.8</c:v>
                </c:pt>
                <c:pt idx="377">
                  <c:v>0</c:v>
                </c:pt>
                <c:pt idx="378">
                  <c:v>5790.5</c:v>
                </c:pt>
                <c:pt idx="379">
                  <c:v>18851.8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Date/Time</a:t>
                </a:r>
              </a:p>
            </c:rich>
          </c:tx>
          <c:layout/>
        </c:title>
        <c:numFmt formatCode="ddd m/d/yy hh:mm:ss" sourceLinked="0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Kbytes/Second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guds.847c8e32.tegu-2016.09.07.11.03.56 Read/Write Pk/s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rPk/s aggr1</c:v>
          </c:tx>
          <c:spPr>
            <a:ln w="28575"/>
          </c:spPr>
          <c:marker>
            <c:symbol val="none"/>
          </c:marker>
          <c:cat>
            <c:numRef>
              <c:f>Nicstat!$D$39:$D$418</c:f>
              <c:numCache>
                <c:formatCode>General</c:formatCode>
                <c:ptCount val="380"/>
                <c:pt idx="0">
                  <c:v>42620.4616550926</c:v>
                </c:pt>
                <c:pt idx="1">
                  <c:v>42620.4616666667</c:v>
                </c:pt>
                <c:pt idx="2">
                  <c:v>42620.4616782407</c:v>
                </c:pt>
                <c:pt idx="3">
                  <c:v>42620.4616898148</c:v>
                </c:pt>
                <c:pt idx="4">
                  <c:v>42620.4617013889</c:v>
                </c:pt>
                <c:pt idx="5">
                  <c:v>42620.461712963</c:v>
                </c:pt>
                <c:pt idx="6">
                  <c:v>42620.461724537</c:v>
                </c:pt>
                <c:pt idx="7">
                  <c:v>42620.4617361111</c:v>
                </c:pt>
                <c:pt idx="8">
                  <c:v>42620.4617476852</c:v>
                </c:pt>
                <c:pt idx="9">
                  <c:v>42620.4617592593</c:v>
                </c:pt>
                <c:pt idx="10">
                  <c:v>42620.4617708333</c:v>
                </c:pt>
                <c:pt idx="11">
                  <c:v>42620.4617824074</c:v>
                </c:pt>
                <c:pt idx="12">
                  <c:v>42620.4617939815</c:v>
                </c:pt>
                <c:pt idx="13">
                  <c:v>42620.4618055556</c:v>
                </c:pt>
                <c:pt idx="14">
                  <c:v>42620.4618171296</c:v>
                </c:pt>
                <c:pt idx="15">
                  <c:v>42620.4618287037</c:v>
                </c:pt>
                <c:pt idx="16">
                  <c:v>42620.4618402778</c:v>
                </c:pt>
                <c:pt idx="17">
                  <c:v>42620.4618518519</c:v>
                </c:pt>
                <c:pt idx="18">
                  <c:v>42620.4618634259</c:v>
                </c:pt>
                <c:pt idx="19">
                  <c:v>42620.4629166667</c:v>
                </c:pt>
                <c:pt idx="20">
                  <c:v>42620.4629282407</c:v>
                </c:pt>
                <c:pt idx="21">
                  <c:v>42620.4629398148</c:v>
                </c:pt>
                <c:pt idx="22">
                  <c:v>42620.4629513889</c:v>
                </c:pt>
                <c:pt idx="23">
                  <c:v>42620.462962963</c:v>
                </c:pt>
                <c:pt idx="24">
                  <c:v>42620.462974537</c:v>
                </c:pt>
                <c:pt idx="25">
                  <c:v>42620.4629861111</c:v>
                </c:pt>
                <c:pt idx="26">
                  <c:v>42620.4629976852</c:v>
                </c:pt>
                <c:pt idx="27">
                  <c:v>42620.4630092593</c:v>
                </c:pt>
                <c:pt idx="28">
                  <c:v>42620.4630208333</c:v>
                </c:pt>
                <c:pt idx="29">
                  <c:v>42620.4630324074</c:v>
                </c:pt>
                <c:pt idx="30">
                  <c:v>42620.4630439815</c:v>
                </c:pt>
                <c:pt idx="31">
                  <c:v>42620.4630555556</c:v>
                </c:pt>
                <c:pt idx="32">
                  <c:v>42620.4630671296</c:v>
                </c:pt>
                <c:pt idx="33">
                  <c:v>42620.4630787037</c:v>
                </c:pt>
                <c:pt idx="34">
                  <c:v>42620.4630902778</c:v>
                </c:pt>
                <c:pt idx="35">
                  <c:v>42620.4631018518</c:v>
                </c:pt>
                <c:pt idx="36">
                  <c:v>42620.4631134259</c:v>
                </c:pt>
                <c:pt idx="37">
                  <c:v>42620.463125</c:v>
                </c:pt>
                <c:pt idx="38">
                  <c:v>42620.4641087963</c:v>
                </c:pt>
                <c:pt idx="39">
                  <c:v>42620.4641203704</c:v>
                </c:pt>
                <c:pt idx="40">
                  <c:v>42620.4641319444</c:v>
                </c:pt>
                <c:pt idx="41">
                  <c:v>42620.4641435185</c:v>
                </c:pt>
                <c:pt idx="42">
                  <c:v>42620.4641550926</c:v>
                </c:pt>
                <c:pt idx="43">
                  <c:v>42620.4641666667</c:v>
                </c:pt>
                <c:pt idx="44">
                  <c:v>42620.4641782407</c:v>
                </c:pt>
                <c:pt idx="45">
                  <c:v>42620.4641898148</c:v>
                </c:pt>
                <c:pt idx="46">
                  <c:v>42620.4642013889</c:v>
                </c:pt>
                <c:pt idx="47">
                  <c:v>42620.464212963</c:v>
                </c:pt>
                <c:pt idx="48">
                  <c:v>42620.464224537</c:v>
                </c:pt>
                <c:pt idx="49">
                  <c:v>42620.4642361111</c:v>
                </c:pt>
                <c:pt idx="50">
                  <c:v>42620.4642476852</c:v>
                </c:pt>
                <c:pt idx="51">
                  <c:v>42620.4642592593</c:v>
                </c:pt>
                <c:pt idx="52">
                  <c:v>42620.4642708333</c:v>
                </c:pt>
                <c:pt idx="53">
                  <c:v>42620.4642824074</c:v>
                </c:pt>
                <c:pt idx="54">
                  <c:v>42620.4642939815</c:v>
                </c:pt>
                <c:pt idx="55">
                  <c:v>42620.4643055556</c:v>
                </c:pt>
                <c:pt idx="56">
                  <c:v>42620.4643171296</c:v>
                </c:pt>
                <c:pt idx="57">
                  <c:v>42620.4653935185</c:v>
                </c:pt>
                <c:pt idx="58">
                  <c:v>42620.4654050926</c:v>
                </c:pt>
                <c:pt idx="59">
                  <c:v>42620.4654166667</c:v>
                </c:pt>
                <c:pt idx="60">
                  <c:v>42620.4654282407</c:v>
                </c:pt>
                <c:pt idx="61">
                  <c:v>42620.4654398148</c:v>
                </c:pt>
                <c:pt idx="62">
                  <c:v>42620.4654513889</c:v>
                </c:pt>
                <c:pt idx="63">
                  <c:v>42620.465462963</c:v>
                </c:pt>
                <c:pt idx="64">
                  <c:v>42620.465474537</c:v>
                </c:pt>
                <c:pt idx="65">
                  <c:v>42620.4654861111</c:v>
                </c:pt>
                <c:pt idx="66">
                  <c:v>42620.4654976852</c:v>
                </c:pt>
                <c:pt idx="67">
                  <c:v>42620.4655092593</c:v>
                </c:pt>
                <c:pt idx="68">
                  <c:v>42620.4655208333</c:v>
                </c:pt>
                <c:pt idx="69">
                  <c:v>42620.4655324074</c:v>
                </c:pt>
                <c:pt idx="70">
                  <c:v>42620.4655439815</c:v>
                </c:pt>
                <c:pt idx="71">
                  <c:v>42620.4655555556</c:v>
                </c:pt>
                <c:pt idx="72">
                  <c:v>42620.4655671296</c:v>
                </c:pt>
                <c:pt idx="73">
                  <c:v>42620.4655787037</c:v>
                </c:pt>
                <c:pt idx="74">
                  <c:v>42620.4655902778</c:v>
                </c:pt>
                <c:pt idx="75">
                  <c:v>42620.4656018519</c:v>
                </c:pt>
                <c:pt idx="76">
                  <c:v>42620.4665509259</c:v>
                </c:pt>
                <c:pt idx="77">
                  <c:v>42620.4665625</c:v>
                </c:pt>
                <c:pt idx="78">
                  <c:v>42620.4665740741</c:v>
                </c:pt>
                <c:pt idx="79">
                  <c:v>42620.4665856482</c:v>
                </c:pt>
                <c:pt idx="80">
                  <c:v>42620.4665972222</c:v>
                </c:pt>
                <c:pt idx="81">
                  <c:v>42620.4666087963</c:v>
                </c:pt>
                <c:pt idx="82">
                  <c:v>42620.4666203704</c:v>
                </c:pt>
                <c:pt idx="83">
                  <c:v>42620.4666319444</c:v>
                </c:pt>
                <c:pt idx="84">
                  <c:v>42620.4666435185</c:v>
                </c:pt>
                <c:pt idx="85">
                  <c:v>42620.4666550926</c:v>
                </c:pt>
                <c:pt idx="86">
                  <c:v>42620.4666666667</c:v>
                </c:pt>
                <c:pt idx="87">
                  <c:v>42620.4666782407</c:v>
                </c:pt>
                <c:pt idx="88">
                  <c:v>42620.4666898148</c:v>
                </c:pt>
                <c:pt idx="89">
                  <c:v>42620.4667013889</c:v>
                </c:pt>
                <c:pt idx="90">
                  <c:v>42620.466712963</c:v>
                </c:pt>
                <c:pt idx="91">
                  <c:v>42620.466724537</c:v>
                </c:pt>
                <c:pt idx="92">
                  <c:v>42620.4667361111</c:v>
                </c:pt>
                <c:pt idx="93">
                  <c:v>42620.4667476852</c:v>
                </c:pt>
                <c:pt idx="94">
                  <c:v>42620.4667592593</c:v>
                </c:pt>
                <c:pt idx="95">
                  <c:v>42620.4679166667</c:v>
                </c:pt>
                <c:pt idx="96">
                  <c:v>42620.4679282407</c:v>
                </c:pt>
                <c:pt idx="97">
                  <c:v>42620.4679398148</c:v>
                </c:pt>
                <c:pt idx="98">
                  <c:v>42620.4679513889</c:v>
                </c:pt>
                <c:pt idx="99">
                  <c:v>42620.467962963</c:v>
                </c:pt>
                <c:pt idx="100">
                  <c:v>42620.467974537</c:v>
                </c:pt>
                <c:pt idx="101">
                  <c:v>42620.4679861111</c:v>
                </c:pt>
                <c:pt idx="102">
                  <c:v>42620.4679976852</c:v>
                </c:pt>
                <c:pt idx="103">
                  <c:v>42620.4680092593</c:v>
                </c:pt>
                <c:pt idx="104">
                  <c:v>42620.4680208333</c:v>
                </c:pt>
                <c:pt idx="105">
                  <c:v>42620.4680324074</c:v>
                </c:pt>
                <c:pt idx="106">
                  <c:v>42620.4680439815</c:v>
                </c:pt>
                <c:pt idx="107">
                  <c:v>42620.4680555556</c:v>
                </c:pt>
                <c:pt idx="108">
                  <c:v>42620.4680671296</c:v>
                </c:pt>
                <c:pt idx="109">
                  <c:v>42620.4680787037</c:v>
                </c:pt>
                <c:pt idx="110">
                  <c:v>42620.4680902778</c:v>
                </c:pt>
                <c:pt idx="111">
                  <c:v>42620.4681018519</c:v>
                </c:pt>
                <c:pt idx="112">
                  <c:v>42620.4681134259</c:v>
                </c:pt>
                <c:pt idx="113">
                  <c:v>42620.468125</c:v>
                </c:pt>
                <c:pt idx="114">
                  <c:v>42620.4693634259</c:v>
                </c:pt>
                <c:pt idx="115">
                  <c:v>42620.469375</c:v>
                </c:pt>
                <c:pt idx="116">
                  <c:v>42620.4693865741</c:v>
                </c:pt>
                <c:pt idx="117">
                  <c:v>42620.4693981481</c:v>
                </c:pt>
                <c:pt idx="118">
                  <c:v>42620.4694097222</c:v>
                </c:pt>
                <c:pt idx="119">
                  <c:v>42620.4694212963</c:v>
                </c:pt>
                <c:pt idx="120">
                  <c:v>42620.4694328704</c:v>
                </c:pt>
                <c:pt idx="121">
                  <c:v>42620.4694444444</c:v>
                </c:pt>
                <c:pt idx="122">
                  <c:v>42620.4694560185</c:v>
                </c:pt>
                <c:pt idx="123">
                  <c:v>42620.4694675926</c:v>
                </c:pt>
                <c:pt idx="124">
                  <c:v>42620.4694791667</c:v>
                </c:pt>
                <c:pt idx="125">
                  <c:v>42620.4694907407</c:v>
                </c:pt>
                <c:pt idx="126">
                  <c:v>42620.4695023148</c:v>
                </c:pt>
                <c:pt idx="127">
                  <c:v>42620.4695138889</c:v>
                </c:pt>
                <c:pt idx="128">
                  <c:v>42620.469525463</c:v>
                </c:pt>
                <c:pt idx="129">
                  <c:v>42620.469537037</c:v>
                </c:pt>
                <c:pt idx="130">
                  <c:v>42620.4695486111</c:v>
                </c:pt>
                <c:pt idx="131">
                  <c:v>42620.4695601852</c:v>
                </c:pt>
                <c:pt idx="132">
                  <c:v>42620.4695717593</c:v>
                </c:pt>
                <c:pt idx="133">
                  <c:v>42620.4706828704</c:v>
                </c:pt>
                <c:pt idx="134">
                  <c:v>42620.4706944444</c:v>
                </c:pt>
                <c:pt idx="135">
                  <c:v>42620.4707060185</c:v>
                </c:pt>
                <c:pt idx="136">
                  <c:v>42620.4707175926</c:v>
                </c:pt>
                <c:pt idx="137">
                  <c:v>42620.4707291667</c:v>
                </c:pt>
                <c:pt idx="138">
                  <c:v>42620.4707407407</c:v>
                </c:pt>
                <c:pt idx="139">
                  <c:v>42620.4707523148</c:v>
                </c:pt>
                <c:pt idx="140">
                  <c:v>42620.4707638889</c:v>
                </c:pt>
                <c:pt idx="141">
                  <c:v>42620.470775463</c:v>
                </c:pt>
                <c:pt idx="142">
                  <c:v>42620.470787037</c:v>
                </c:pt>
                <c:pt idx="143">
                  <c:v>42620.4707986111</c:v>
                </c:pt>
                <c:pt idx="144">
                  <c:v>42620.4708101852</c:v>
                </c:pt>
                <c:pt idx="145">
                  <c:v>42620.4708217593</c:v>
                </c:pt>
                <c:pt idx="146">
                  <c:v>42620.4708333333</c:v>
                </c:pt>
                <c:pt idx="147">
                  <c:v>42620.4708449074</c:v>
                </c:pt>
                <c:pt idx="148">
                  <c:v>42620.4708564815</c:v>
                </c:pt>
                <c:pt idx="149">
                  <c:v>42620.4708680556</c:v>
                </c:pt>
                <c:pt idx="150">
                  <c:v>42620.4708796296</c:v>
                </c:pt>
                <c:pt idx="151">
                  <c:v>42620.4708912037</c:v>
                </c:pt>
                <c:pt idx="152">
                  <c:v>42620.4718634259</c:v>
                </c:pt>
                <c:pt idx="153">
                  <c:v>42620.471875</c:v>
                </c:pt>
                <c:pt idx="154">
                  <c:v>42620.4718865741</c:v>
                </c:pt>
                <c:pt idx="155">
                  <c:v>42620.4718981481</c:v>
                </c:pt>
                <c:pt idx="156">
                  <c:v>42620.4719097222</c:v>
                </c:pt>
                <c:pt idx="157">
                  <c:v>42620.4719212963</c:v>
                </c:pt>
                <c:pt idx="158">
                  <c:v>42620.4719328704</c:v>
                </c:pt>
                <c:pt idx="159">
                  <c:v>42620.4719444444</c:v>
                </c:pt>
                <c:pt idx="160">
                  <c:v>42620.4719560185</c:v>
                </c:pt>
                <c:pt idx="161">
                  <c:v>42620.4719675926</c:v>
                </c:pt>
                <c:pt idx="162">
                  <c:v>42620.4719791667</c:v>
                </c:pt>
                <c:pt idx="163">
                  <c:v>42620.4719907407</c:v>
                </c:pt>
                <c:pt idx="164">
                  <c:v>42620.4720023148</c:v>
                </c:pt>
                <c:pt idx="165">
                  <c:v>42620.4720138889</c:v>
                </c:pt>
                <c:pt idx="166">
                  <c:v>42620.472025463</c:v>
                </c:pt>
                <c:pt idx="167">
                  <c:v>42620.472037037</c:v>
                </c:pt>
                <c:pt idx="168">
                  <c:v>42620.4720486111</c:v>
                </c:pt>
                <c:pt idx="169">
                  <c:v>42620.4720601852</c:v>
                </c:pt>
                <c:pt idx="170">
                  <c:v>42620.4720717593</c:v>
                </c:pt>
                <c:pt idx="171">
                  <c:v>42620.473125</c:v>
                </c:pt>
                <c:pt idx="172">
                  <c:v>42620.4731365741</c:v>
                </c:pt>
                <c:pt idx="173">
                  <c:v>42620.4731481482</c:v>
                </c:pt>
                <c:pt idx="174">
                  <c:v>42620.4731597222</c:v>
                </c:pt>
                <c:pt idx="175">
                  <c:v>42620.4731712963</c:v>
                </c:pt>
                <c:pt idx="176">
                  <c:v>42620.4731828704</c:v>
                </c:pt>
                <c:pt idx="177">
                  <c:v>42620.4731944444</c:v>
                </c:pt>
                <c:pt idx="178">
                  <c:v>42620.4732060185</c:v>
                </c:pt>
                <c:pt idx="179">
                  <c:v>42620.4732175926</c:v>
                </c:pt>
                <c:pt idx="180">
                  <c:v>42620.4732291667</c:v>
                </c:pt>
                <c:pt idx="181">
                  <c:v>42620.4732407407</c:v>
                </c:pt>
                <c:pt idx="182">
                  <c:v>42620.4732523148</c:v>
                </c:pt>
                <c:pt idx="183">
                  <c:v>42620.4732638889</c:v>
                </c:pt>
                <c:pt idx="184">
                  <c:v>42620.473275463</c:v>
                </c:pt>
                <c:pt idx="185">
                  <c:v>42620.473287037</c:v>
                </c:pt>
                <c:pt idx="186">
                  <c:v>42620.4732986111</c:v>
                </c:pt>
                <c:pt idx="187">
                  <c:v>42620.4733101852</c:v>
                </c:pt>
                <c:pt idx="188">
                  <c:v>42620.4733217593</c:v>
                </c:pt>
                <c:pt idx="189">
                  <c:v>42620.4733333333</c:v>
                </c:pt>
                <c:pt idx="190">
                  <c:v>42620.4743634259</c:v>
                </c:pt>
                <c:pt idx="191">
                  <c:v>42620.474375</c:v>
                </c:pt>
                <c:pt idx="192">
                  <c:v>42620.4743865741</c:v>
                </c:pt>
                <c:pt idx="193">
                  <c:v>42620.4743981482</c:v>
                </c:pt>
                <c:pt idx="194">
                  <c:v>42620.4744097222</c:v>
                </c:pt>
                <c:pt idx="195">
                  <c:v>42620.4744212963</c:v>
                </c:pt>
                <c:pt idx="196">
                  <c:v>42620.4744328704</c:v>
                </c:pt>
                <c:pt idx="197">
                  <c:v>42620.4744444444</c:v>
                </c:pt>
                <c:pt idx="198">
                  <c:v>42620.4744560185</c:v>
                </c:pt>
                <c:pt idx="199">
                  <c:v>42620.4744675926</c:v>
                </c:pt>
                <c:pt idx="200">
                  <c:v>42620.4744791667</c:v>
                </c:pt>
                <c:pt idx="201">
                  <c:v>42620.4744907407</c:v>
                </c:pt>
                <c:pt idx="202">
                  <c:v>42620.4745023148</c:v>
                </c:pt>
                <c:pt idx="203">
                  <c:v>42620.4745138889</c:v>
                </c:pt>
                <c:pt idx="204">
                  <c:v>42620.474525463</c:v>
                </c:pt>
                <c:pt idx="205">
                  <c:v>42620.474537037</c:v>
                </c:pt>
                <c:pt idx="206">
                  <c:v>42620.4745486111</c:v>
                </c:pt>
                <c:pt idx="207">
                  <c:v>42620.4745601852</c:v>
                </c:pt>
                <c:pt idx="208">
                  <c:v>42620.4745717593</c:v>
                </c:pt>
                <c:pt idx="209">
                  <c:v>42620.4756481481</c:v>
                </c:pt>
                <c:pt idx="210">
                  <c:v>42620.4756597222</c:v>
                </c:pt>
                <c:pt idx="211">
                  <c:v>42620.4756712963</c:v>
                </c:pt>
                <c:pt idx="212">
                  <c:v>42620.4756828704</c:v>
                </c:pt>
                <c:pt idx="213">
                  <c:v>42620.4756944444</c:v>
                </c:pt>
                <c:pt idx="214">
                  <c:v>42620.4757060185</c:v>
                </c:pt>
                <c:pt idx="215">
                  <c:v>42620.4757175926</c:v>
                </c:pt>
                <c:pt idx="216">
                  <c:v>42620.4757291667</c:v>
                </c:pt>
                <c:pt idx="217">
                  <c:v>42620.4757407407</c:v>
                </c:pt>
                <c:pt idx="218">
                  <c:v>42620.4757523148</c:v>
                </c:pt>
                <c:pt idx="219">
                  <c:v>42620.4757638889</c:v>
                </c:pt>
                <c:pt idx="220">
                  <c:v>42620.475775463</c:v>
                </c:pt>
                <c:pt idx="221">
                  <c:v>42620.475787037</c:v>
                </c:pt>
                <c:pt idx="222">
                  <c:v>42620.4757986111</c:v>
                </c:pt>
                <c:pt idx="223">
                  <c:v>42620.4758101852</c:v>
                </c:pt>
                <c:pt idx="224">
                  <c:v>42620.4758217593</c:v>
                </c:pt>
                <c:pt idx="225">
                  <c:v>42620.4758333333</c:v>
                </c:pt>
                <c:pt idx="226">
                  <c:v>42620.4758449074</c:v>
                </c:pt>
                <c:pt idx="227">
                  <c:v>42620.4758564815</c:v>
                </c:pt>
                <c:pt idx="228">
                  <c:v>42620.4769097222</c:v>
                </c:pt>
                <c:pt idx="229">
                  <c:v>42620.4769212963</c:v>
                </c:pt>
                <c:pt idx="230">
                  <c:v>42620.4769328704</c:v>
                </c:pt>
                <c:pt idx="231">
                  <c:v>42620.4769444444</c:v>
                </c:pt>
                <c:pt idx="232">
                  <c:v>42620.4769560185</c:v>
                </c:pt>
                <c:pt idx="233">
                  <c:v>42620.4769675926</c:v>
                </c:pt>
                <c:pt idx="234">
                  <c:v>42620.4769791667</c:v>
                </c:pt>
                <c:pt idx="235">
                  <c:v>42620.4769907407</c:v>
                </c:pt>
                <c:pt idx="236">
                  <c:v>42620.4770023148</c:v>
                </c:pt>
                <c:pt idx="237">
                  <c:v>42620.4770138889</c:v>
                </c:pt>
                <c:pt idx="238">
                  <c:v>42620.477025463</c:v>
                </c:pt>
                <c:pt idx="239">
                  <c:v>42620.477037037</c:v>
                </c:pt>
                <c:pt idx="240">
                  <c:v>42620.4770486111</c:v>
                </c:pt>
                <c:pt idx="241">
                  <c:v>42620.4770601852</c:v>
                </c:pt>
                <c:pt idx="242">
                  <c:v>42620.4770717593</c:v>
                </c:pt>
                <c:pt idx="243">
                  <c:v>42620.4770833333</c:v>
                </c:pt>
                <c:pt idx="244">
                  <c:v>42620.4770949074</c:v>
                </c:pt>
                <c:pt idx="245">
                  <c:v>42620.4771064815</c:v>
                </c:pt>
                <c:pt idx="246">
                  <c:v>42620.4771180556</c:v>
                </c:pt>
                <c:pt idx="247">
                  <c:v>42620.4780671296</c:v>
                </c:pt>
                <c:pt idx="248">
                  <c:v>42620.4780787037</c:v>
                </c:pt>
                <c:pt idx="249">
                  <c:v>42620.4780902778</c:v>
                </c:pt>
                <c:pt idx="250">
                  <c:v>42620.4781018519</c:v>
                </c:pt>
                <c:pt idx="251">
                  <c:v>42620.4781134259</c:v>
                </c:pt>
                <c:pt idx="252">
                  <c:v>42620.478125</c:v>
                </c:pt>
                <c:pt idx="253">
                  <c:v>42620.4781365741</c:v>
                </c:pt>
                <c:pt idx="254">
                  <c:v>42620.4781481481</c:v>
                </c:pt>
                <c:pt idx="255">
                  <c:v>42620.4781597222</c:v>
                </c:pt>
                <c:pt idx="256">
                  <c:v>42620.4781712963</c:v>
                </c:pt>
                <c:pt idx="257">
                  <c:v>42620.4781828704</c:v>
                </c:pt>
                <c:pt idx="258">
                  <c:v>42620.4781944444</c:v>
                </c:pt>
                <c:pt idx="259">
                  <c:v>42620.4782060185</c:v>
                </c:pt>
                <c:pt idx="260">
                  <c:v>42620.4782175926</c:v>
                </c:pt>
                <c:pt idx="261">
                  <c:v>42620.4782291667</c:v>
                </c:pt>
                <c:pt idx="262">
                  <c:v>42620.4782407407</c:v>
                </c:pt>
                <c:pt idx="263">
                  <c:v>42620.4782523148</c:v>
                </c:pt>
                <c:pt idx="264">
                  <c:v>42620.4782638889</c:v>
                </c:pt>
                <c:pt idx="265">
                  <c:v>42620.478275463</c:v>
                </c:pt>
                <c:pt idx="266">
                  <c:v>42620.4792939815</c:v>
                </c:pt>
                <c:pt idx="267">
                  <c:v>42620.4793055556</c:v>
                </c:pt>
                <c:pt idx="268">
                  <c:v>42620.4793171296</c:v>
                </c:pt>
                <c:pt idx="269">
                  <c:v>42620.4793287037</c:v>
                </c:pt>
                <c:pt idx="270">
                  <c:v>42620.4793402778</c:v>
                </c:pt>
                <c:pt idx="271">
                  <c:v>42620.4793518518</c:v>
                </c:pt>
                <c:pt idx="272">
                  <c:v>42620.4793634259</c:v>
                </c:pt>
                <c:pt idx="273">
                  <c:v>42620.479375</c:v>
                </c:pt>
                <c:pt idx="274">
                  <c:v>42620.4793865741</c:v>
                </c:pt>
                <c:pt idx="275">
                  <c:v>42620.4793981481</c:v>
                </c:pt>
                <c:pt idx="276">
                  <c:v>42620.4794097222</c:v>
                </c:pt>
                <c:pt idx="277">
                  <c:v>42620.4794212963</c:v>
                </c:pt>
                <c:pt idx="278">
                  <c:v>42620.4794328704</c:v>
                </c:pt>
                <c:pt idx="279">
                  <c:v>42620.4794444444</c:v>
                </c:pt>
                <c:pt idx="280">
                  <c:v>42620.4794560185</c:v>
                </c:pt>
                <c:pt idx="281">
                  <c:v>42620.4794675926</c:v>
                </c:pt>
                <c:pt idx="282">
                  <c:v>42620.4794791667</c:v>
                </c:pt>
                <c:pt idx="283">
                  <c:v>42620.4794907407</c:v>
                </c:pt>
                <c:pt idx="284">
                  <c:v>42620.4795023148</c:v>
                </c:pt>
                <c:pt idx="285">
                  <c:v>42620.4806018519</c:v>
                </c:pt>
                <c:pt idx="286">
                  <c:v>42620.4806134259</c:v>
                </c:pt>
                <c:pt idx="287">
                  <c:v>42620.480625</c:v>
                </c:pt>
                <c:pt idx="288">
                  <c:v>42620.4806365741</c:v>
                </c:pt>
                <c:pt idx="289">
                  <c:v>42620.4806481482</c:v>
                </c:pt>
                <c:pt idx="290">
                  <c:v>42620.4806597222</c:v>
                </c:pt>
                <c:pt idx="291">
                  <c:v>42620.4806712963</c:v>
                </c:pt>
                <c:pt idx="292">
                  <c:v>42620.4806828704</c:v>
                </c:pt>
                <c:pt idx="293">
                  <c:v>42620.4806944444</c:v>
                </c:pt>
                <c:pt idx="294">
                  <c:v>42620.4807060185</c:v>
                </c:pt>
                <c:pt idx="295">
                  <c:v>42620.4807175926</c:v>
                </c:pt>
                <c:pt idx="296">
                  <c:v>42620.4807291667</c:v>
                </c:pt>
                <c:pt idx="297">
                  <c:v>42620.4807407407</c:v>
                </c:pt>
                <c:pt idx="298">
                  <c:v>42620.4807523148</c:v>
                </c:pt>
                <c:pt idx="299">
                  <c:v>42620.4807638889</c:v>
                </c:pt>
                <c:pt idx="300">
                  <c:v>42620.480775463</c:v>
                </c:pt>
                <c:pt idx="301">
                  <c:v>42620.480787037</c:v>
                </c:pt>
                <c:pt idx="302">
                  <c:v>42620.4807986111</c:v>
                </c:pt>
                <c:pt idx="303">
                  <c:v>42620.4808101852</c:v>
                </c:pt>
                <c:pt idx="304">
                  <c:v>42620.4819212963</c:v>
                </c:pt>
                <c:pt idx="305">
                  <c:v>42620.4819328704</c:v>
                </c:pt>
                <c:pt idx="306">
                  <c:v>42620.4819444444</c:v>
                </c:pt>
                <c:pt idx="307">
                  <c:v>42620.4819560185</c:v>
                </c:pt>
                <c:pt idx="308">
                  <c:v>42620.4819675926</c:v>
                </c:pt>
                <c:pt idx="309">
                  <c:v>42620.4819791667</c:v>
                </c:pt>
                <c:pt idx="310">
                  <c:v>42620.4819907407</c:v>
                </c:pt>
                <c:pt idx="311">
                  <c:v>42620.4820023148</c:v>
                </c:pt>
                <c:pt idx="312">
                  <c:v>42620.4820138889</c:v>
                </c:pt>
                <c:pt idx="313">
                  <c:v>42620.482025463</c:v>
                </c:pt>
                <c:pt idx="314">
                  <c:v>42620.482037037</c:v>
                </c:pt>
                <c:pt idx="315">
                  <c:v>42620.4820486111</c:v>
                </c:pt>
                <c:pt idx="316">
                  <c:v>42620.4820601852</c:v>
                </c:pt>
                <c:pt idx="317">
                  <c:v>42620.4820717593</c:v>
                </c:pt>
                <c:pt idx="318">
                  <c:v>42620.4820833333</c:v>
                </c:pt>
                <c:pt idx="319">
                  <c:v>42620.4820949074</c:v>
                </c:pt>
                <c:pt idx="320">
                  <c:v>42620.4821064815</c:v>
                </c:pt>
                <c:pt idx="321">
                  <c:v>42620.4821180556</c:v>
                </c:pt>
                <c:pt idx="322">
                  <c:v>42620.4821296296</c:v>
                </c:pt>
                <c:pt idx="323">
                  <c:v>42620.4831597222</c:v>
                </c:pt>
                <c:pt idx="324">
                  <c:v>42620.4831712963</c:v>
                </c:pt>
                <c:pt idx="325">
                  <c:v>42620.4831828704</c:v>
                </c:pt>
                <c:pt idx="326">
                  <c:v>42620.4831944444</c:v>
                </c:pt>
                <c:pt idx="327">
                  <c:v>42620.4832060185</c:v>
                </c:pt>
                <c:pt idx="328">
                  <c:v>42620.4832175926</c:v>
                </c:pt>
                <c:pt idx="329">
                  <c:v>42620.4832291667</c:v>
                </c:pt>
                <c:pt idx="330">
                  <c:v>42620.4832407407</c:v>
                </c:pt>
                <c:pt idx="331">
                  <c:v>42620.4832523148</c:v>
                </c:pt>
                <c:pt idx="332">
                  <c:v>42620.4832638889</c:v>
                </c:pt>
                <c:pt idx="333">
                  <c:v>42620.483275463</c:v>
                </c:pt>
                <c:pt idx="334">
                  <c:v>42620.483287037</c:v>
                </c:pt>
                <c:pt idx="335">
                  <c:v>42620.4832986111</c:v>
                </c:pt>
                <c:pt idx="336">
                  <c:v>42620.4833101852</c:v>
                </c:pt>
                <c:pt idx="337">
                  <c:v>42620.4833217593</c:v>
                </c:pt>
                <c:pt idx="338">
                  <c:v>42620.4833333333</c:v>
                </c:pt>
                <c:pt idx="339">
                  <c:v>42620.4833449074</c:v>
                </c:pt>
                <c:pt idx="340">
                  <c:v>42620.4833564815</c:v>
                </c:pt>
                <c:pt idx="341">
                  <c:v>42620.4833680556</c:v>
                </c:pt>
                <c:pt idx="342">
                  <c:v>42620.4843634259</c:v>
                </c:pt>
                <c:pt idx="343">
                  <c:v>42620.484375</c:v>
                </c:pt>
                <c:pt idx="344">
                  <c:v>42620.4843865741</c:v>
                </c:pt>
                <c:pt idx="345">
                  <c:v>42620.4843981481</c:v>
                </c:pt>
                <c:pt idx="346">
                  <c:v>42620.4844097222</c:v>
                </c:pt>
                <c:pt idx="347">
                  <c:v>42620.4844212963</c:v>
                </c:pt>
                <c:pt idx="348">
                  <c:v>42620.4844328704</c:v>
                </c:pt>
                <c:pt idx="349">
                  <c:v>42620.4844444444</c:v>
                </c:pt>
                <c:pt idx="350">
                  <c:v>42620.4844560185</c:v>
                </c:pt>
                <c:pt idx="351">
                  <c:v>42620.4844675926</c:v>
                </c:pt>
                <c:pt idx="352">
                  <c:v>42620.4844791667</c:v>
                </c:pt>
                <c:pt idx="353">
                  <c:v>42620.4844907407</c:v>
                </c:pt>
                <c:pt idx="354">
                  <c:v>42620.4845023148</c:v>
                </c:pt>
                <c:pt idx="355">
                  <c:v>42620.4845138889</c:v>
                </c:pt>
                <c:pt idx="356">
                  <c:v>42620.484525463</c:v>
                </c:pt>
                <c:pt idx="357">
                  <c:v>42620.484537037</c:v>
                </c:pt>
                <c:pt idx="358">
                  <c:v>42620.4845486111</c:v>
                </c:pt>
                <c:pt idx="359">
                  <c:v>42620.4845601852</c:v>
                </c:pt>
                <c:pt idx="360">
                  <c:v>42620.4845717593</c:v>
                </c:pt>
                <c:pt idx="361">
                  <c:v>42620.4855324074</c:v>
                </c:pt>
                <c:pt idx="362">
                  <c:v>42620.4855439815</c:v>
                </c:pt>
                <c:pt idx="363">
                  <c:v>42620.4855555556</c:v>
                </c:pt>
                <c:pt idx="364">
                  <c:v>42620.4855671296</c:v>
                </c:pt>
                <c:pt idx="365">
                  <c:v>42620.4855787037</c:v>
                </c:pt>
                <c:pt idx="366">
                  <c:v>42620.4855902778</c:v>
                </c:pt>
                <c:pt idx="367">
                  <c:v>42620.4856018519</c:v>
                </c:pt>
                <c:pt idx="368">
                  <c:v>42620.4856134259</c:v>
                </c:pt>
                <c:pt idx="369">
                  <c:v>42620.485625</c:v>
                </c:pt>
                <c:pt idx="370">
                  <c:v>42620.4856365741</c:v>
                </c:pt>
                <c:pt idx="371">
                  <c:v>42620.4856481481</c:v>
                </c:pt>
                <c:pt idx="372">
                  <c:v>42620.4856597222</c:v>
                </c:pt>
                <c:pt idx="373">
                  <c:v>42620.4856712963</c:v>
                </c:pt>
                <c:pt idx="374">
                  <c:v>42620.4856828704</c:v>
                </c:pt>
                <c:pt idx="375">
                  <c:v>42620.4856944444</c:v>
                </c:pt>
                <c:pt idx="376">
                  <c:v>42620.4857060185</c:v>
                </c:pt>
                <c:pt idx="377">
                  <c:v>42620.4857175926</c:v>
                </c:pt>
                <c:pt idx="378">
                  <c:v>42620.4857291667</c:v>
                </c:pt>
                <c:pt idx="379">
                  <c:v>42620.4857407407</c:v>
                </c:pt>
              </c:numCache>
            </c:numRef>
          </c:cat>
          <c:val>
            <c:numRef>
              <c:f>Nicstat!$G$39:$G$418</c:f>
              <c:numCache>
                <c:formatCode>General</c:formatCode>
                <c:ptCount val="380"/>
                <c:pt idx="0">
                  <c:v>64077.1</c:v>
                </c:pt>
                <c:pt idx="1">
                  <c:v>69887.9</c:v>
                </c:pt>
                <c:pt idx="2">
                  <c:v>37054.7</c:v>
                </c:pt>
                <c:pt idx="3">
                  <c:v>39226.3</c:v>
                </c:pt>
                <c:pt idx="4">
                  <c:v>37658.5</c:v>
                </c:pt>
                <c:pt idx="5">
                  <c:v>38384</c:v>
                </c:pt>
                <c:pt idx="6">
                  <c:v>33773.4</c:v>
                </c:pt>
                <c:pt idx="7">
                  <c:v>31447.5</c:v>
                </c:pt>
                <c:pt idx="8">
                  <c:v>36686.2</c:v>
                </c:pt>
                <c:pt idx="9">
                  <c:v>107970</c:v>
                </c:pt>
                <c:pt idx="10">
                  <c:v>46069.2</c:v>
                </c:pt>
                <c:pt idx="11">
                  <c:v>38451.2</c:v>
                </c:pt>
                <c:pt idx="12">
                  <c:v>49523.7</c:v>
                </c:pt>
                <c:pt idx="13">
                  <c:v>55386.8</c:v>
                </c:pt>
                <c:pt idx="14">
                  <c:v>75000.5</c:v>
                </c:pt>
                <c:pt idx="15">
                  <c:v>48803.4</c:v>
                </c:pt>
                <c:pt idx="16">
                  <c:v>125382</c:v>
                </c:pt>
                <c:pt idx="17">
                  <c:v>114804</c:v>
                </c:pt>
                <c:pt idx="18">
                  <c:v>55340.2</c:v>
                </c:pt>
                <c:pt idx="19">
                  <c:v>54055.2</c:v>
                </c:pt>
                <c:pt idx="20">
                  <c:v>53817.1</c:v>
                </c:pt>
                <c:pt idx="21">
                  <c:v>74228.9</c:v>
                </c:pt>
                <c:pt idx="22">
                  <c:v>75276.6</c:v>
                </c:pt>
                <c:pt idx="23">
                  <c:v>94480.2</c:v>
                </c:pt>
                <c:pt idx="24">
                  <c:v>52813.1</c:v>
                </c:pt>
                <c:pt idx="25">
                  <c:v>51667</c:v>
                </c:pt>
                <c:pt idx="26">
                  <c:v>55715.7</c:v>
                </c:pt>
                <c:pt idx="27">
                  <c:v>57294.6</c:v>
                </c:pt>
                <c:pt idx="28">
                  <c:v>48904</c:v>
                </c:pt>
                <c:pt idx="29">
                  <c:v>71411.8</c:v>
                </c:pt>
                <c:pt idx="30">
                  <c:v>63019.8</c:v>
                </c:pt>
                <c:pt idx="31">
                  <c:v>63855.3</c:v>
                </c:pt>
                <c:pt idx="32">
                  <c:v>69094.2</c:v>
                </c:pt>
                <c:pt idx="33">
                  <c:v>57016.2</c:v>
                </c:pt>
                <c:pt idx="34">
                  <c:v>60121.4</c:v>
                </c:pt>
                <c:pt idx="35">
                  <c:v>59865.9</c:v>
                </c:pt>
                <c:pt idx="36">
                  <c:v>50075.7</c:v>
                </c:pt>
                <c:pt idx="37">
                  <c:v>72322.9</c:v>
                </c:pt>
                <c:pt idx="38">
                  <c:v>55346</c:v>
                </c:pt>
                <c:pt idx="39">
                  <c:v>56517</c:v>
                </c:pt>
                <c:pt idx="40">
                  <c:v>59512.3</c:v>
                </c:pt>
                <c:pt idx="41">
                  <c:v>52685.4</c:v>
                </c:pt>
                <c:pt idx="42">
                  <c:v>97829.4</c:v>
                </c:pt>
                <c:pt idx="43">
                  <c:v>80938.9</c:v>
                </c:pt>
                <c:pt idx="44">
                  <c:v>48691.5</c:v>
                </c:pt>
                <c:pt idx="45">
                  <c:v>60296.9</c:v>
                </c:pt>
                <c:pt idx="46">
                  <c:v>59098.4</c:v>
                </c:pt>
                <c:pt idx="47">
                  <c:v>54461.2</c:v>
                </c:pt>
                <c:pt idx="48">
                  <c:v>53672.4</c:v>
                </c:pt>
                <c:pt idx="49">
                  <c:v>75961.6</c:v>
                </c:pt>
                <c:pt idx="50">
                  <c:v>54243.1</c:v>
                </c:pt>
                <c:pt idx="51">
                  <c:v>50687.4</c:v>
                </c:pt>
                <c:pt idx="52">
                  <c:v>69989.2</c:v>
                </c:pt>
                <c:pt idx="53">
                  <c:v>76119.5</c:v>
                </c:pt>
                <c:pt idx="54">
                  <c:v>60072.4</c:v>
                </c:pt>
                <c:pt idx="55">
                  <c:v>81378.4</c:v>
                </c:pt>
                <c:pt idx="56">
                  <c:v>68205.5</c:v>
                </c:pt>
                <c:pt idx="57">
                  <c:v>59328.2</c:v>
                </c:pt>
                <c:pt idx="58">
                  <c:v>53800.9</c:v>
                </c:pt>
                <c:pt idx="59">
                  <c:v>89256.7</c:v>
                </c:pt>
                <c:pt idx="60">
                  <c:v>83924.5</c:v>
                </c:pt>
                <c:pt idx="61">
                  <c:v>75563.3</c:v>
                </c:pt>
                <c:pt idx="62">
                  <c:v>84905.6</c:v>
                </c:pt>
                <c:pt idx="63">
                  <c:v>63899.4</c:v>
                </c:pt>
                <c:pt idx="64">
                  <c:v>63107.9</c:v>
                </c:pt>
                <c:pt idx="65">
                  <c:v>79819.6</c:v>
                </c:pt>
                <c:pt idx="66">
                  <c:v>145381</c:v>
                </c:pt>
                <c:pt idx="67">
                  <c:v>92731.8</c:v>
                </c:pt>
                <c:pt idx="68">
                  <c:v>89451.3</c:v>
                </c:pt>
                <c:pt idx="69">
                  <c:v>66956.9</c:v>
                </c:pt>
                <c:pt idx="70">
                  <c:v>62104.9</c:v>
                </c:pt>
                <c:pt idx="71">
                  <c:v>78440.4</c:v>
                </c:pt>
                <c:pt idx="72">
                  <c:v>69879.3</c:v>
                </c:pt>
                <c:pt idx="73">
                  <c:v>53970</c:v>
                </c:pt>
                <c:pt idx="74">
                  <c:v>62826.2</c:v>
                </c:pt>
                <c:pt idx="75">
                  <c:v>49344.2</c:v>
                </c:pt>
                <c:pt idx="76">
                  <c:v>42294.8</c:v>
                </c:pt>
                <c:pt idx="77">
                  <c:v>43523.3</c:v>
                </c:pt>
                <c:pt idx="78">
                  <c:v>44962</c:v>
                </c:pt>
                <c:pt idx="79">
                  <c:v>54949.5</c:v>
                </c:pt>
                <c:pt idx="80">
                  <c:v>45517.7</c:v>
                </c:pt>
                <c:pt idx="81">
                  <c:v>60024</c:v>
                </c:pt>
                <c:pt idx="82">
                  <c:v>61809.9</c:v>
                </c:pt>
                <c:pt idx="83">
                  <c:v>107590</c:v>
                </c:pt>
                <c:pt idx="84">
                  <c:v>49723.3</c:v>
                </c:pt>
                <c:pt idx="85">
                  <c:v>131901</c:v>
                </c:pt>
                <c:pt idx="86">
                  <c:v>75152.7</c:v>
                </c:pt>
                <c:pt idx="87">
                  <c:v>62661.8</c:v>
                </c:pt>
                <c:pt idx="88">
                  <c:v>130769</c:v>
                </c:pt>
                <c:pt idx="89">
                  <c:v>137196</c:v>
                </c:pt>
                <c:pt idx="90">
                  <c:v>68114.9</c:v>
                </c:pt>
                <c:pt idx="91">
                  <c:v>71038.9</c:v>
                </c:pt>
                <c:pt idx="92">
                  <c:v>68836.5</c:v>
                </c:pt>
                <c:pt idx="93">
                  <c:v>73630.5</c:v>
                </c:pt>
                <c:pt idx="94">
                  <c:v>96236.9</c:v>
                </c:pt>
                <c:pt idx="95">
                  <c:v>86710.2</c:v>
                </c:pt>
                <c:pt idx="96">
                  <c:v>64734.9</c:v>
                </c:pt>
                <c:pt idx="97">
                  <c:v>103910</c:v>
                </c:pt>
                <c:pt idx="98">
                  <c:v>53551.6</c:v>
                </c:pt>
                <c:pt idx="99">
                  <c:v>90601</c:v>
                </c:pt>
                <c:pt idx="100">
                  <c:v>68073</c:v>
                </c:pt>
                <c:pt idx="101">
                  <c:v>90353.5</c:v>
                </c:pt>
                <c:pt idx="102">
                  <c:v>59735.1</c:v>
                </c:pt>
                <c:pt idx="103">
                  <c:v>59201.7</c:v>
                </c:pt>
                <c:pt idx="104">
                  <c:v>49917.5</c:v>
                </c:pt>
                <c:pt idx="105">
                  <c:v>57119.2</c:v>
                </c:pt>
                <c:pt idx="106">
                  <c:v>59963.9</c:v>
                </c:pt>
                <c:pt idx="107">
                  <c:v>56036.1</c:v>
                </c:pt>
                <c:pt idx="108">
                  <c:v>66791.6</c:v>
                </c:pt>
                <c:pt idx="109">
                  <c:v>90859.1</c:v>
                </c:pt>
                <c:pt idx="110">
                  <c:v>60228</c:v>
                </c:pt>
                <c:pt idx="111">
                  <c:v>63425.8</c:v>
                </c:pt>
                <c:pt idx="112">
                  <c:v>78981</c:v>
                </c:pt>
                <c:pt idx="113">
                  <c:v>59945</c:v>
                </c:pt>
                <c:pt idx="114">
                  <c:v>67366.4</c:v>
                </c:pt>
                <c:pt idx="115">
                  <c:v>68143.4</c:v>
                </c:pt>
                <c:pt idx="116">
                  <c:v>49060.4</c:v>
                </c:pt>
                <c:pt idx="117">
                  <c:v>44002.6</c:v>
                </c:pt>
                <c:pt idx="118">
                  <c:v>54842.2</c:v>
                </c:pt>
                <c:pt idx="119">
                  <c:v>49128.8</c:v>
                </c:pt>
                <c:pt idx="120">
                  <c:v>79207.5</c:v>
                </c:pt>
                <c:pt idx="121">
                  <c:v>69057.6</c:v>
                </c:pt>
                <c:pt idx="122">
                  <c:v>66341.2</c:v>
                </c:pt>
                <c:pt idx="123">
                  <c:v>78510.2</c:v>
                </c:pt>
                <c:pt idx="124">
                  <c:v>155084</c:v>
                </c:pt>
                <c:pt idx="125">
                  <c:v>126042</c:v>
                </c:pt>
                <c:pt idx="126">
                  <c:v>78123.6</c:v>
                </c:pt>
                <c:pt idx="127">
                  <c:v>77656.5</c:v>
                </c:pt>
                <c:pt idx="128">
                  <c:v>51814</c:v>
                </c:pt>
                <c:pt idx="129">
                  <c:v>52524.3</c:v>
                </c:pt>
                <c:pt idx="130">
                  <c:v>144868</c:v>
                </c:pt>
                <c:pt idx="131">
                  <c:v>100426</c:v>
                </c:pt>
                <c:pt idx="132">
                  <c:v>69013.6</c:v>
                </c:pt>
                <c:pt idx="133">
                  <c:v>80025.2</c:v>
                </c:pt>
                <c:pt idx="134">
                  <c:v>65487</c:v>
                </c:pt>
                <c:pt idx="135">
                  <c:v>83918.8</c:v>
                </c:pt>
                <c:pt idx="136">
                  <c:v>69544.9</c:v>
                </c:pt>
                <c:pt idx="137">
                  <c:v>64453.5</c:v>
                </c:pt>
                <c:pt idx="138">
                  <c:v>60728.2</c:v>
                </c:pt>
                <c:pt idx="139">
                  <c:v>62936.6</c:v>
                </c:pt>
                <c:pt idx="140">
                  <c:v>74342.3</c:v>
                </c:pt>
                <c:pt idx="141">
                  <c:v>50447.8</c:v>
                </c:pt>
                <c:pt idx="142">
                  <c:v>99774.4</c:v>
                </c:pt>
                <c:pt idx="143">
                  <c:v>84460.4</c:v>
                </c:pt>
                <c:pt idx="144">
                  <c:v>78383.5</c:v>
                </c:pt>
                <c:pt idx="145">
                  <c:v>70886.5</c:v>
                </c:pt>
                <c:pt idx="146">
                  <c:v>61869.5</c:v>
                </c:pt>
                <c:pt idx="147">
                  <c:v>77292.3</c:v>
                </c:pt>
                <c:pt idx="148">
                  <c:v>61941.3</c:v>
                </c:pt>
                <c:pt idx="149">
                  <c:v>77051</c:v>
                </c:pt>
                <c:pt idx="150">
                  <c:v>102571</c:v>
                </c:pt>
                <c:pt idx="151">
                  <c:v>65837.2</c:v>
                </c:pt>
                <c:pt idx="152">
                  <c:v>62248.6</c:v>
                </c:pt>
                <c:pt idx="153">
                  <c:v>47034.7</c:v>
                </c:pt>
                <c:pt idx="154">
                  <c:v>57391.1</c:v>
                </c:pt>
                <c:pt idx="155">
                  <c:v>65880.5</c:v>
                </c:pt>
                <c:pt idx="156">
                  <c:v>43598.9</c:v>
                </c:pt>
                <c:pt idx="157">
                  <c:v>46761</c:v>
                </c:pt>
                <c:pt idx="158">
                  <c:v>44067.5</c:v>
                </c:pt>
                <c:pt idx="159">
                  <c:v>42602.4</c:v>
                </c:pt>
                <c:pt idx="160">
                  <c:v>42331.8</c:v>
                </c:pt>
                <c:pt idx="161">
                  <c:v>77528.7</c:v>
                </c:pt>
                <c:pt idx="162">
                  <c:v>87022.7</c:v>
                </c:pt>
                <c:pt idx="163">
                  <c:v>98745.4</c:v>
                </c:pt>
                <c:pt idx="164">
                  <c:v>79478.9</c:v>
                </c:pt>
                <c:pt idx="165">
                  <c:v>39696.9</c:v>
                </c:pt>
                <c:pt idx="166">
                  <c:v>33672.9</c:v>
                </c:pt>
                <c:pt idx="167">
                  <c:v>38920</c:v>
                </c:pt>
                <c:pt idx="168">
                  <c:v>44187.4</c:v>
                </c:pt>
                <c:pt idx="169">
                  <c:v>77321.2</c:v>
                </c:pt>
                <c:pt idx="170">
                  <c:v>75669.3</c:v>
                </c:pt>
                <c:pt idx="171">
                  <c:v>38703.5</c:v>
                </c:pt>
                <c:pt idx="172">
                  <c:v>44506.2</c:v>
                </c:pt>
                <c:pt idx="173">
                  <c:v>43617.7</c:v>
                </c:pt>
                <c:pt idx="174">
                  <c:v>61469.4</c:v>
                </c:pt>
                <c:pt idx="175">
                  <c:v>39955.1</c:v>
                </c:pt>
                <c:pt idx="176">
                  <c:v>79834.7</c:v>
                </c:pt>
                <c:pt idx="177">
                  <c:v>45879.9</c:v>
                </c:pt>
                <c:pt idx="178">
                  <c:v>41735.9</c:v>
                </c:pt>
                <c:pt idx="179">
                  <c:v>45442.7</c:v>
                </c:pt>
                <c:pt idx="180">
                  <c:v>44112</c:v>
                </c:pt>
                <c:pt idx="181">
                  <c:v>55403.2</c:v>
                </c:pt>
                <c:pt idx="182">
                  <c:v>61604</c:v>
                </c:pt>
                <c:pt idx="183">
                  <c:v>81975.9</c:v>
                </c:pt>
                <c:pt idx="184">
                  <c:v>60769.4</c:v>
                </c:pt>
                <c:pt idx="185">
                  <c:v>62515.7</c:v>
                </c:pt>
                <c:pt idx="186">
                  <c:v>54832</c:v>
                </c:pt>
                <c:pt idx="187">
                  <c:v>82516.1</c:v>
                </c:pt>
                <c:pt idx="188">
                  <c:v>67203.6</c:v>
                </c:pt>
                <c:pt idx="189">
                  <c:v>59868.8</c:v>
                </c:pt>
                <c:pt idx="190">
                  <c:v>102579</c:v>
                </c:pt>
                <c:pt idx="191">
                  <c:v>70382.4</c:v>
                </c:pt>
                <c:pt idx="192">
                  <c:v>67836.2</c:v>
                </c:pt>
                <c:pt idx="193">
                  <c:v>48651.1</c:v>
                </c:pt>
                <c:pt idx="194">
                  <c:v>80010.4</c:v>
                </c:pt>
                <c:pt idx="195">
                  <c:v>62747</c:v>
                </c:pt>
                <c:pt idx="196">
                  <c:v>62975.7</c:v>
                </c:pt>
                <c:pt idx="197">
                  <c:v>37463.4</c:v>
                </c:pt>
                <c:pt idx="198">
                  <c:v>43106.4</c:v>
                </c:pt>
                <c:pt idx="199">
                  <c:v>48694.3</c:v>
                </c:pt>
                <c:pt idx="200">
                  <c:v>51322.6</c:v>
                </c:pt>
                <c:pt idx="201">
                  <c:v>52077.7</c:v>
                </c:pt>
                <c:pt idx="202">
                  <c:v>58042.9</c:v>
                </c:pt>
                <c:pt idx="203">
                  <c:v>63878.6</c:v>
                </c:pt>
                <c:pt idx="204">
                  <c:v>54972.8</c:v>
                </c:pt>
                <c:pt idx="205">
                  <c:v>52321.1</c:v>
                </c:pt>
                <c:pt idx="206">
                  <c:v>57337.9</c:v>
                </c:pt>
                <c:pt idx="207">
                  <c:v>65270.5</c:v>
                </c:pt>
                <c:pt idx="208">
                  <c:v>38406.9</c:v>
                </c:pt>
                <c:pt idx="209">
                  <c:v>30612.9</c:v>
                </c:pt>
                <c:pt idx="210">
                  <c:v>35678.9</c:v>
                </c:pt>
                <c:pt idx="211">
                  <c:v>54872.5</c:v>
                </c:pt>
                <c:pt idx="212">
                  <c:v>40537.3</c:v>
                </c:pt>
                <c:pt idx="213">
                  <c:v>44819.3</c:v>
                </c:pt>
                <c:pt idx="214">
                  <c:v>45870</c:v>
                </c:pt>
                <c:pt idx="215">
                  <c:v>68476.1</c:v>
                </c:pt>
                <c:pt idx="216">
                  <c:v>109167</c:v>
                </c:pt>
                <c:pt idx="217">
                  <c:v>33011.6</c:v>
                </c:pt>
                <c:pt idx="218">
                  <c:v>33251.7</c:v>
                </c:pt>
                <c:pt idx="219">
                  <c:v>32512</c:v>
                </c:pt>
                <c:pt idx="220">
                  <c:v>31578.4</c:v>
                </c:pt>
                <c:pt idx="221">
                  <c:v>31088.5</c:v>
                </c:pt>
                <c:pt idx="222">
                  <c:v>29510.9</c:v>
                </c:pt>
                <c:pt idx="223">
                  <c:v>29476.8</c:v>
                </c:pt>
                <c:pt idx="224">
                  <c:v>44800.2</c:v>
                </c:pt>
                <c:pt idx="225">
                  <c:v>52060.9</c:v>
                </c:pt>
                <c:pt idx="226">
                  <c:v>54119.3</c:v>
                </c:pt>
                <c:pt idx="227">
                  <c:v>32665.8</c:v>
                </c:pt>
                <c:pt idx="228">
                  <c:v>51977.1</c:v>
                </c:pt>
                <c:pt idx="229">
                  <c:v>45745.9</c:v>
                </c:pt>
                <c:pt idx="230">
                  <c:v>57647.4</c:v>
                </c:pt>
                <c:pt idx="231">
                  <c:v>56634.4</c:v>
                </c:pt>
                <c:pt idx="232">
                  <c:v>161434</c:v>
                </c:pt>
                <c:pt idx="233">
                  <c:v>130257</c:v>
                </c:pt>
                <c:pt idx="234">
                  <c:v>125979</c:v>
                </c:pt>
                <c:pt idx="235">
                  <c:v>44491.8</c:v>
                </c:pt>
                <c:pt idx="236">
                  <c:v>49817.9</c:v>
                </c:pt>
                <c:pt idx="237">
                  <c:v>51526</c:v>
                </c:pt>
                <c:pt idx="238">
                  <c:v>44602.5</c:v>
                </c:pt>
                <c:pt idx="239">
                  <c:v>54073.4</c:v>
                </c:pt>
                <c:pt idx="240">
                  <c:v>51739.5</c:v>
                </c:pt>
                <c:pt idx="241">
                  <c:v>80157</c:v>
                </c:pt>
                <c:pt idx="242">
                  <c:v>64838</c:v>
                </c:pt>
                <c:pt idx="243">
                  <c:v>47526.3</c:v>
                </c:pt>
                <c:pt idx="244">
                  <c:v>57982.5</c:v>
                </c:pt>
                <c:pt idx="245">
                  <c:v>60697.6</c:v>
                </c:pt>
                <c:pt idx="246">
                  <c:v>53039.6</c:v>
                </c:pt>
                <c:pt idx="247">
                  <c:v>56425.1</c:v>
                </c:pt>
                <c:pt idx="248">
                  <c:v>60854.8</c:v>
                </c:pt>
                <c:pt idx="249">
                  <c:v>45478.9</c:v>
                </c:pt>
                <c:pt idx="250">
                  <c:v>64379.9</c:v>
                </c:pt>
                <c:pt idx="251">
                  <c:v>142812</c:v>
                </c:pt>
                <c:pt idx="252">
                  <c:v>119547</c:v>
                </c:pt>
                <c:pt idx="253">
                  <c:v>63601.4</c:v>
                </c:pt>
                <c:pt idx="254">
                  <c:v>76870.3</c:v>
                </c:pt>
                <c:pt idx="255">
                  <c:v>108015</c:v>
                </c:pt>
                <c:pt idx="256">
                  <c:v>127431</c:v>
                </c:pt>
                <c:pt idx="257">
                  <c:v>47296.6</c:v>
                </c:pt>
                <c:pt idx="258">
                  <c:v>50855.4</c:v>
                </c:pt>
                <c:pt idx="259">
                  <c:v>76217.1</c:v>
                </c:pt>
                <c:pt idx="260">
                  <c:v>49232</c:v>
                </c:pt>
                <c:pt idx="261">
                  <c:v>48578.8</c:v>
                </c:pt>
                <c:pt idx="262">
                  <c:v>51842.4</c:v>
                </c:pt>
                <c:pt idx="263">
                  <c:v>49752.8</c:v>
                </c:pt>
                <c:pt idx="264">
                  <c:v>56944.1</c:v>
                </c:pt>
                <c:pt idx="265">
                  <c:v>39482.6</c:v>
                </c:pt>
                <c:pt idx="266">
                  <c:v>65041.2</c:v>
                </c:pt>
                <c:pt idx="267">
                  <c:v>60654.5</c:v>
                </c:pt>
                <c:pt idx="268">
                  <c:v>49630.3</c:v>
                </c:pt>
                <c:pt idx="269">
                  <c:v>45067.8</c:v>
                </c:pt>
                <c:pt idx="270">
                  <c:v>54432.1</c:v>
                </c:pt>
                <c:pt idx="271">
                  <c:v>42016.4</c:v>
                </c:pt>
                <c:pt idx="272">
                  <c:v>74082.9</c:v>
                </c:pt>
                <c:pt idx="273">
                  <c:v>56402.4</c:v>
                </c:pt>
                <c:pt idx="274">
                  <c:v>90223.4</c:v>
                </c:pt>
                <c:pt idx="275">
                  <c:v>146320</c:v>
                </c:pt>
                <c:pt idx="276">
                  <c:v>49332.2</c:v>
                </c:pt>
                <c:pt idx="277">
                  <c:v>57501.7</c:v>
                </c:pt>
                <c:pt idx="278">
                  <c:v>52735.5</c:v>
                </c:pt>
                <c:pt idx="279">
                  <c:v>49341.5</c:v>
                </c:pt>
                <c:pt idx="280">
                  <c:v>48182.7</c:v>
                </c:pt>
                <c:pt idx="281">
                  <c:v>56213.9</c:v>
                </c:pt>
                <c:pt idx="282">
                  <c:v>51724.7</c:v>
                </c:pt>
                <c:pt idx="283">
                  <c:v>91868</c:v>
                </c:pt>
                <c:pt idx="284">
                  <c:v>53802.9</c:v>
                </c:pt>
                <c:pt idx="285">
                  <c:v>49387.7</c:v>
                </c:pt>
                <c:pt idx="286">
                  <c:v>55826.4</c:v>
                </c:pt>
                <c:pt idx="287">
                  <c:v>62028.4</c:v>
                </c:pt>
                <c:pt idx="288">
                  <c:v>58456.7</c:v>
                </c:pt>
                <c:pt idx="289">
                  <c:v>71364.4</c:v>
                </c:pt>
                <c:pt idx="290">
                  <c:v>87497.9</c:v>
                </c:pt>
                <c:pt idx="291">
                  <c:v>76009.4</c:v>
                </c:pt>
                <c:pt idx="292">
                  <c:v>69344.3</c:v>
                </c:pt>
                <c:pt idx="293">
                  <c:v>58209.2</c:v>
                </c:pt>
                <c:pt idx="294">
                  <c:v>65420.8</c:v>
                </c:pt>
                <c:pt idx="295">
                  <c:v>47893.8</c:v>
                </c:pt>
                <c:pt idx="296">
                  <c:v>46095.2</c:v>
                </c:pt>
                <c:pt idx="297">
                  <c:v>45522.9</c:v>
                </c:pt>
                <c:pt idx="298">
                  <c:v>66085.5</c:v>
                </c:pt>
                <c:pt idx="299">
                  <c:v>54459.3</c:v>
                </c:pt>
                <c:pt idx="300">
                  <c:v>50310.1</c:v>
                </c:pt>
                <c:pt idx="301">
                  <c:v>54407.9</c:v>
                </c:pt>
                <c:pt idx="302">
                  <c:v>39722</c:v>
                </c:pt>
                <c:pt idx="303">
                  <c:v>43454.1</c:v>
                </c:pt>
                <c:pt idx="304">
                  <c:v>51586.5</c:v>
                </c:pt>
                <c:pt idx="305">
                  <c:v>60570.4</c:v>
                </c:pt>
                <c:pt idx="306">
                  <c:v>67873.4</c:v>
                </c:pt>
                <c:pt idx="307">
                  <c:v>88700.4</c:v>
                </c:pt>
                <c:pt idx="308">
                  <c:v>105821</c:v>
                </c:pt>
                <c:pt idx="309">
                  <c:v>74420</c:v>
                </c:pt>
                <c:pt idx="310">
                  <c:v>66573.4</c:v>
                </c:pt>
                <c:pt idx="311">
                  <c:v>52648.4</c:v>
                </c:pt>
                <c:pt idx="312">
                  <c:v>51084.4</c:v>
                </c:pt>
                <c:pt idx="313">
                  <c:v>88542.8</c:v>
                </c:pt>
                <c:pt idx="314">
                  <c:v>51286.3</c:v>
                </c:pt>
                <c:pt idx="315">
                  <c:v>58630.2</c:v>
                </c:pt>
                <c:pt idx="316">
                  <c:v>55539</c:v>
                </c:pt>
                <c:pt idx="317">
                  <c:v>37455.4</c:v>
                </c:pt>
                <c:pt idx="318">
                  <c:v>31268.8</c:v>
                </c:pt>
                <c:pt idx="319">
                  <c:v>51138.5</c:v>
                </c:pt>
                <c:pt idx="320">
                  <c:v>41406.1</c:v>
                </c:pt>
                <c:pt idx="321">
                  <c:v>39268.8</c:v>
                </c:pt>
                <c:pt idx="322">
                  <c:v>49267.8</c:v>
                </c:pt>
                <c:pt idx="323">
                  <c:v>86283</c:v>
                </c:pt>
                <c:pt idx="324">
                  <c:v>55278.8</c:v>
                </c:pt>
                <c:pt idx="325">
                  <c:v>60314.6</c:v>
                </c:pt>
                <c:pt idx="326">
                  <c:v>59484</c:v>
                </c:pt>
                <c:pt idx="327">
                  <c:v>117392</c:v>
                </c:pt>
                <c:pt idx="328">
                  <c:v>49299.3</c:v>
                </c:pt>
                <c:pt idx="329">
                  <c:v>37203.7</c:v>
                </c:pt>
                <c:pt idx="330">
                  <c:v>48943.6</c:v>
                </c:pt>
                <c:pt idx="331">
                  <c:v>113099</c:v>
                </c:pt>
                <c:pt idx="332">
                  <c:v>50069.9</c:v>
                </c:pt>
                <c:pt idx="333">
                  <c:v>72678</c:v>
                </c:pt>
                <c:pt idx="334">
                  <c:v>39823.1</c:v>
                </c:pt>
                <c:pt idx="335">
                  <c:v>72785.2</c:v>
                </c:pt>
                <c:pt idx="336">
                  <c:v>88171.2</c:v>
                </c:pt>
                <c:pt idx="337">
                  <c:v>82263.3</c:v>
                </c:pt>
                <c:pt idx="338">
                  <c:v>126827</c:v>
                </c:pt>
                <c:pt idx="339">
                  <c:v>83294.1</c:v>
                </c:pt>
                <c:pt idx="340">
                  <c:v>93587.4</c:v>
                </c:pt>
                <c:pt idx="341">
                  <c:v>43001.5</c:v>
                </c:pt>
                <c:pt idx="342">
                  <c:v>43504.5</c:v>
                </c:pt>
                <c:pt idx="343">
                  <c:v>55418.2</c:v>
                </c:pt>
                <c:pt idx="344">
                  <c:v>51899.1</c:v>
                </c:pt>
                <c:pt idx="345">
                  <c:v>70709.7</c:v>
                </c:pt>
                <c:pt idx="346">
                  <c:v>65762.9</c:v>
                </c:pt>
                <c:pt idx="347">
                  <c:v>71160.4</c:v>
                </c:pt>
                <c:pt idx="348">
                  <c:v>65364.6</c:v>
                </c:pt>
                <c:pt idx="349">
                  <c:v>57120.3</c:v>
                </c:pt>
                <c:pt idx="350">
                  <c:v>64002.2</c:v>
                </c:pt>
                <c:pt idx="351">
                  <c:v>63900.9</c:v>
                </c:pt>
                <c:pt idx="352">
                  <c:v>71459.2</c:v>
                </c:pt>
                <c:pt idx="353">
                  <c:v>49129.5</c:v>
                </c:pt>
                <c:pt idx="354">
                  <c:v>119009</c:v>
                </c:pt>
                <c:pt idx="355">
                  <c:v>117390</c:v>
                </c:pt>
                <c:pt idx="356">
                  <c:v>86471.2</c:v>
                </c:pt>
                <c:pt idx="357">
                  <c:v>56718.7</c:v>
                </c:pt>
                <c:pt idx="358">
                  <c:v>51191.4</c:v>
                </c:pt>
                <c:pt idx="359">
                  <c:v>66027.7</c:v>
                </c:pt>
                <c:pt idx="360">
                  <c:v>54243.7</c:v>
                </c:pt>
                <c:pt idx="361">
                  <c:v>54134.1</c:v>
                </c:pt>
                <c:pt idx="362">
                  <c:v>49585.2</c:v>
                </c:pt>
                <c:pt idx="363">
                  <c:v>45477.3</c:v>
                </c:pt>
                <c:pt idx="364">
                  <c:v>31977.4</c:v>
                </c:pt>
                <c:pt idx="365">
                  <c:v>44691.5</c:v>
                </c:pt>
                <c:pt idx="366">
                  <c:v>45998.9</c:v>
                </c:pt>
                <c:pt idx="367">
                  <c:v>54859.8</c:v>
                </c:pt>
                <c:pt idx="368">
                  <c:v>35047.7</c:v>
                </c:pt>
                <c:pt idx="369">
                  <c:v>57933.3</c:v>
                </c:pt>
                <c:pt idx="370">
                  <c:v>61123.3</c:v>
                </c:pt>
                <c:pt idx="371">
                  <c:v>48221.3</c:v>
                </c:pt>
                <c:pt idx="372">
                  <c:v>44543.6</c:v>
                </c:pt>
                <c:pt idx="373">
                  <c:v>55319.5</c:v>
                </c:pt>
                <c:pt idx="374">
                  <c:v>44051.2</c:v>
                </c:pt>
                <c:pt idx="375">
                  <c:v>59162.3</c:v>
                </c:pt>
                <c:pt idx="376">
                  <c:v>34840.5</c:v>
                </c:pt>
                <c:pt idx="377">
                  <c:v>50158.7</c:v>
                </c:pt>
                <c:pt idx="378">
                  <c:v>58315.6</c:v>
                </c:pt>
                <c:pt idx="379">
                  <c:v>57495.2</c:v>
                </c:pt>
              </c:numCache>
            </c:numRef>
          </c:val>
        </c:ser>
        <c:ser>
          <c:idx val="1"/>
          <c:order val="1"/>
          <c:tx>
            <c:v>wPk/s aggr1</c:v>
          </c:tx>
          <c:spPr>
            <a:ln w="28575"/>
          </c:spPr>
          <c:marker>
            <c:symbol val="none"/>
          </c:marker>
          <c:cat>
            <c:numRef>
              <c:f>Nicstat!$D$39:$D$418</c:f>
              <c:numCache>
                <c:formatCode>General</c:formatCode>
                <c:ptCount val="380"/>
                <c:pt idx="0">
                  <c:v>42620.4616550926</c:v>
                </c:pt>
                <c:pt idx="1">
                  <c:v>42620.4616666667</c:v>
                </c:pt>
                <c:pt idx="2">
                  <c:v>42620.4616782407</c:v>
                </c:pt>
                <c:pt idx="3">
                  <c:v>42620.4616898148</c:v>
                </c:pt>
                <c:pt idx="4">
                  <c:v>42620.4617013889</c:v>
                </c:pt>
                <c:pt idx="5">
                  <c:v>42620.461712963</c:v>
                </c:pt>
                <c:pt idx="6">
                  <c:v>42620.461724537</c:v>
                </c:pt>
                <c:pt idx="7">
                  <c:v>42620.4617361111</c:v>
                </c:pt>
                <c:pt idx="8">
                  <c:v>42620.4617476852</c:v>
                </c:pt>
                <c:pt idx="9">
                  <c:v>42620.4617592593</c:v>
                </c:pt>
                <c:pt idx="10">
                  <c:v>42620.4617708333</c:v>
                </c:pt>
                <c:pt idx="11">
                  <c:v>42620.4617824074</c:v>
                </c:pt>
                <c:pt idx="12">
                  <c:v>42620.4617939815</c:v>
                </c:pt>
                <c:pt idx="13">
                  <c:v>42620.4618055556</c:v>
                </c:pt>
                <c:pt idx="14">
                  <c:v>42620.4618171296</c:v>
                </c:pt>
                <c:pt idx="15">
                  <c:v>42620.4618287037</c:v>
                </c:pt>
                <c:pt idx="16">
                  <c:v>42620.4618402778</c:v>
                </c:pt>
                <c:pt idx="17">
                  <c:v>42620.4618518519</c:v>
                </c:pt>
                <c:pt idx="18">
                  <c:v>42620.4618634259</c:v>
                </c:pt>
                <c:pt idx="19">
                  <c:v>42620.4629166667</c:v>
                </c:pt>
                <c:pt idx="20">
                  <c:v>42620.4629282407</c:v>
                </c:pt>
                <c:pt idx="21">
                  <c:v>42620.4629398148</c:v>
                </c:pt>
                <c:pt idx="22">
                  <c:v>42620.4629513889</c:v>
                </c:pt>
                <c:pt idx="23">
                  <c:v>42620.462962963</c:v>
                </c:pt>
                <c:pt idx="24">
                  <c:v>42620.462974537</c:v>
                </c:pt>
                <c:pt idx="25">
                  <c:v>42620.4629861111</c:v>
                </c:pt>
                <c:pt idx="26">
                  <c:v>42620.4629976852</c:v>
                </c:pt>
                <c:pt idx="27">
                  <c:v>42620.4630092593</c:v>
                </c:pt>
                <c:pt idx="28">
                  <c:v>42620.4630208333</c:v>
                </c:pt>
                <c:pt idx="29">
                  <c:v>42620.4630324074</c:v>
                </c:pt>
                <c:pt idx="30">
                  <c:v>42620.4630439815</c:v>
                </c:pt>
                <c:pt idx="31">
                  <c:v>42620.4630555556</c:v>
                </c:pt>
                <c:pt idx="32">
                  <c:v>42620.4630671296</c:v>
                </c:pt>
                <c:pt idx="33">
                  <c:v>42620.4630787037</c:v>
                </c:pt>
                <c:pt idx="34">
                  <c:v>42620.4630902778</c:v>
                </c:pt>
                <c:pt idx="35">
                  <c:v>42620.4631018518</c:v>
                </c:pt>
                <c:pt idx="36">
                  <c:v>42620.4631134259</c:v>
                </c:pt>
                <c:pt idx="37">
                  <c:v>42620.463125</c:v>
                </c:pt>
                <c:pt idx="38">
                  <c:v>42620.4641087963</c:v>
                </c:pt>
                <c:pt idx="39">
                  <c:v>42620.4641203704</c:v>
                </c:pt>
                <c:pt idx="40">
                  <c:v>42620.4641319444</c:v>
                </c:pt>
                <c:pt idx="41">
                  <c:v>42620.4641435185</c:v>
                </c:pt>
                <c:pt idx="42">
                  <c:v>42620.4641550926</c:v>
                </c:pt>
                <c:pt idx="43">
                  <c:v>42620.4641666667</c:v>
                </c:pt>
                <c:pt idx="44">
                  <c:v>42620.4641782407</c:v>
                </c:pt>
                <c:pt idx="45">
                  <c:v>42620.4641898148</c:v>
                </c:pt>
                <c:pt idx="46">
                  <c:v>42620.4642013889</c:v>
                </c:pt>
                <c:pt idx="47">
                  <c:v>42620.464212963</c:v>
                </c:pt>
                <c:pt idx="48">
                  <c:v>42620.464224537</c:v>
                </c:pt>
                <c:pt idx="49">
                  <c:v>42620.4642361111</c:v>
                </c:pt>
                <c:pt idx="50">
                  <c:v>42620.4642476852</c:v>
                </c:pt>
                <c:pt idx="51">
                  <c:v>42620.4642592593</c:v>
                </c:pt>
                <c:pt idx="52">
                  <c:v>42620.4642708333</c:v>
                </c:pt>
                <c:pt idx="53">
                  <c:v>42620.4642824074</c:v>
                </c:pt>
                <c:pt idx="54">
                  <c:v>42620.4642939815</c:v>
                </c:pt>
                <c:pt idx="55">
                  <c:v>42620.4643055556</c:v>
                </c:pt>
                <c:pt idx="56">
                  <c:v>42620.4643171296</c:v>
                </c:pt>
                <c:pt idx="57">
                  <c:v>42620.4653935185</c:v>
                </c:pt>
                <c:pt idx="58">
                  <c:v>42620.4654050926</c:v>
                </c:pt>
                <c:pt idx="59">
                  <c:v>42620.4654166667</c:v>
                </c:pt>
                <c:pt idx="60">
                  <c:v>42620.4654282407</c:v>
                </c:pt>
                <c:pt idx="61">
                  <c:v>42620.4654398148</c:v>
                </c:pt>
                <c:pt idx="62">
                  <c:v>42620.4654513889</c:v>
                </c:pt>
                <c:pt idx="63">
                  <c:v>42620.465462963</c:v>
                </c:pt>
                <c:pt idx="64">
                  <c:v>42620.465474537</c:v>
                </c:pt>
                <c:pt idx="65">
                  <c:v>42620.4654861111</c:v>
                </c:pt>
                <c:pt idx="66">
                  <c:v>42620.4654976852</c:v>
                </c:pt>
                <c:pt idx="67">
                  <c:v>42620.4655092593</c:v>
                </c:pt>
                <c:pt idx="68">
                  <c:v>42620.4655208333</c:v>
                </c:pt>
                <c:pt idx="69">
                  <c:v>42620.4655324074</c:v>
                </c:pt>
                <c:pt idx="70">
                  <c:v>42620.4655439815</c:v>
                </c:pt>
                <c:pt idx="71">
                  <c:v>42620.4655555556</c:v>
                </c:pt>
                <c:pt idx="72">
                  <c:v>42620.4655671296</c:v>
                </c:pt>
                <c:pt idx="73">
                  <c:v>42620.4655787037</c:v>
                </c:pt>
                <c:pt idx="74">
                  <c:v>42620.4655902778</c:v>
                </c:pt>
                <c:pt idx="75">
                  <c:v>42620.4656018519</c:v>
                </c:pt>
                <c:pt idx="76">
                  <c:v>42620.4665509259</c:v>
                </c:pt>
                <c:pt idx="77">
                  <c:v>42620.4665625</c:v>
                </c:pt>
                <c:pt idx="78">
                  <c:v>42620.4665740741</c:v>
                </c:pt>
                <c:pt idx="79">
                  <c:v>42620.4665856482</c:v>
                </c:pt>
                <c:pt idx="80">
                  <c:v>42620.4665972222</c:v>
                </c:pt>
                <c:pt idx="81">
                  <c:v>42620.4666087963</c:v>
                </c:pt>
                <c:pt idx="82">
                  <c:v>42620.4666203704</c:v>
                </c:pt>
                <c:pt idx="83">
                  <c:v>42620.4666319444</c:v>
                </c:pt>
                <c:pt idx="84">
                  <c:v>42620.4666435185</c:v>
                </c:pt>
                <c:pt idx="85">
                  <c:v>42620.4666550926</c:v>
                </c:pt>
                <c:pt idx="86">
                  <c:v>42620.4666666667</c:v>
                </c:pt>
                <c:pt idx="87">
                  <c:v>42620.4666782407</c:v>
                </c:pt>
                <c:pt idx="88">
                  <c:v>42620.4666898148</c:v>
                </c:pt>
                <c:pt idx="89">
                  <c:v>42620.4667013889</c:v>
                </c:pt>
                <c:pt idx="90">
                  <c:v>42620.466712963</c:v>
                </c:pt>
                <c:pt idx="91">
                  <c:v>42620.466724537</c:v>
                </c:pt>
                <c:pt idx="92">
                  <c:v>42620.4667361111</c:v>
                </c:pt>
                <c:pt idx="93">
                  <c:v>42620.4667476852</c:v>
                </c:pt>
                <c:pt idx="94">
                  <c:v>42620.4667592593</c:v>
                </c:pt>
                <c:pt idx="95">
                  <c:v>42620.4679166667</c:v>
                </c:pt>
                <c:pt idx="96">
                  <c:v>42620.4679282407</c:v>
                </c:pt>
                <c:pt idx="97">
                  <c:v>42620.4679398148</c:v>
                </c:pt>
                <c:pt idx="98">
                  <c:v>42620.4679513889</c:v>
                </c:pt>
                <c:pt idx="99">
                  <c:v>42620.467962963</c:v>
                </c:pt>
                <c:pt idx="100">
                  <c:v>42620.467974537</c:v>
                </c:pt>
                <c:pt idx="101">
                  <c:v>42620.4679861111</c:v>
                </c:pt>
                <c:pt idx="102">
                  <c:v>42620.4679976852</c:v>
                </c:pt>
                <c:pt idx="103">
                  <c:v>42620.4680092593</c:v>
                </c:pt>
                <c:pt idx="104">
                  <c:v>42620.4680208333</c:v>
                </c:pt>
                <c:pt idx="105">
                  <c:v>42620.4680324074</c:v>
                </c:pt>
                <c:pt idx="106">
                  <c:v>42620.4680439815</c:v>
                </c:pt>
                <c:pt idx="107">
                  <c:v>42620.4680555556</c:v>
                </c:pt>
                <c:pt idx="108">
                  <c:v>42620.4680671296</c:v>
                </c:pt>
                <c:pt idx="109">
                  <c:v>42620.4680787037</c:v>
                </c:pt>
                <c:pt idx="110">
                  <c:v>42620.4680902778</c:v>
                </c:pt>
                <c:pt idx="111">
                  <c:v>42620.4681018519</c:v>
                </c:pt>
                <c:pt idx="112">
                  <c:v>42620.4681134259</c:v>
                </c:pt>
                <c:pt idx="113">
                  <c:v>42620.468125</c:v>
                </c:pt>
                <c:pt idx="114">
                  <c:v>42620.4693634259</c:v>
                </c:pt>
                <c:pt idx="115">
                  <c:v>42620.469375</c:v>
                </c:pt>
                <c:pt idx="116">
                  <c:v>42620.4693865741</c:v>
                </c:pt>
                <c:pt idx="117">
                  <c:v>42620.4693981481</c:v>
                </c:pt>
                <c:pt idx="118">
                  <c:v>42620.4694097222</c:v>
                </c:pt>
                <c:pt idx="119">
                  <c:v>42620.4694212963</c:v>
                </c:pt>
                <c:pt idx="120">
                  <c:v>42620.4694328704</c:v>
                </c:pt>
                <c:pt idx="121">
                  <c:v>42620.4694444444</c:v>
                </c:pt>
                <c:pt idx="122">
                  <c:v>42620.4694560185</c:v>
                </c:pt>
                <c:pt idx="123">
                  <c:v>42620.4694675926</c:v>
                </c:pt>
                <c:pt idx="124">
                  <c:v>42620.4694791667</c:v>
                </c:pt>
                <c:pt idx="125">
                  <c:v>42620.4694907407</c:v>
                </c:pt>
                <c:pt idx="126">
                  <c:v>42620.4695023148</c:v>
                </c:pt>
                <c:pt idx="127">
                  <c:v>42620.4695138889</c:v>
                </c:pt>
                <c:pt idx="128">
                  <c:v>42620.469525463</c:v>
                </c:pt>
                <c:pt idx="129">
                  <c:v>42620.469537037</c:v>
                </c:pt>
                <c:pt idx="130">
                  <c:v>42620.4695486111</c:v>
                </c:pt>
                <c:pt idx="131">
                  <c:v>42620.4695601852</c:v>
                </c:pt>
                <c:pt idx="132">
                  <c:v>42620.4695717593</c:v>
                </c:pt>
                <c:pt idx="133">
                  <c:v>42620.4706828704</c:v>
                </c:pt>
                <c:pt idx="134">
                  <c:v>42620.4706944444</c:v>
                </c:pt>
                <c:pt idx="135">
                  <c:v>42620.4707060185</c:v>
                </c:pt>
                <c:pt idx="136">
                  <c:v>42620.4707175926</c:v>
                </c:pt>
                <c:pt idx="137">
                  <c:v>42620.4707291667</c:v>
                </c:pt>
                <c:pt idx="138">
                  <c:v>42620.4707407407</c:v>
                </c:pt>
                <c:pt idx="139">
                  <c:v>42620.4707523148</c:v>
                </c:pt>
                <c:pt idx="140">
                  <c:v>42620.4707638889</c:v>
                </c:pt>
                <c:pt idx="141">
                  <c:v>42620.470775463</c:v>
                </c:pt>
                <c:pt idx="142">
                  <c:v>42620.470787037</c:v>
                </c:pt>
                <c:pt idx="143">
                  <c:v>42620.4707986111</c:v>
                </c:pt>
                <c:pt idx="144">
                  <c:v>42620.4708101852</c:v>
                </c:pt>
                <c:pt idx="145">
                  <c:v>42620.4708217593</c:v>
                </c:pt>
                <c:pt idx="146">
                  <c:v>42620.4708333333</c:v>
                </c:pt>
                <c:pt idx="147">
                  <c:v>42620.4708449074</c:v>
                </c:pt>
                <c:pt idx="148">
                  <c:v>42620.4708564815</c:v>
                </c:pt>
                <c:pt idx="149">
                  <c:v>42620.4708680556</c:v>
                </c:pt>
                <c:pt idx="150">
                  <c:v>42620.4708796296</c:v>
                </c:pt>
                <c:pt idx="151">
                  <c:v>42620.4708912037</c:v>
                </c:pt>
                <c:pt idx="152">
                  <c:v>42620.4718634259</c:v>
                </c:pt>
                <c:pt idx="153">
                  <c:v>42620.471875</c:v>
                </c:pt>
                <c:pt idx="154">
                  <c:v>42620.4718865741</c:v>
                </c:pt>
                <c:pt idx="155">
                  <c:v>42620.4718981481</c:v>
                </c:pt>
                <c:pt idx="156">
                  <c:v>42620.4719097222</c:v>
                </c:pt>
                <c:pt idx="157">
                  <c:v>42620.4719212963</c:v>
                </c:pt>
                <c:pt idx="158">
                  <c:v>42620.4719328704</c:v>
                </c:pt>
                <c:pt idx="159">
                  <c:v>42620.4719444444</c:v>
                </c:pt>
                <c:pt idx="160">
                  <c:v>42620.4719560185</c:v>
                </c:pt>
                <c:pt idx="161">
                  <c:v>42620.4719675926</c:v>
                </c:pt>
                <c:pt idx="162">
                  <c:v>42620.4719791667</c:v>
                </c:pt>
                <c:pt idx="163">
                  <c:v>42620.4719907407</c:v>
                </c:pt>
                <c:pt idx="164">
                  <c:v>42620.4720023148</c:v>
                </c:pt>
                <c:pt idx="165">
                  <c:v>42620.4720138889</c:v>
                </c:pt>
                <c:pt idx="166">
                  <c:v>42620.472025463</c:v>
                </c:pt>
                <c:pt idx="167">
                  <c:v>42620.472037037</c:v>
                </c:pt>
                <c:pt idx="168">
                  <c:v>42620.4720486111</c:v>
                </c:pt>
                <c:pt idx="169">
                  <c:v>42620.4720601852</c:v>
                </c:pt>
                <c:pt idx="170">
                  <c:v>42620.4720717593</c:v>
                </c:pt>
                <c:pt idx="171">
                  <c:v>42620.473125</c:v>
                </c:pt>
                <c:pt idx="172">
                  <c:v>42620.4731365741</c:v>
                </c:pt>
                <c:pt idx="173">
                  <c:v>42620.4731481482</c:v>
                </c:pt>
                <c:pt idx="174">
                  <c:v>42620.4731597222</c:v>
                </c:pt>
                <c:pt idx="175">
                  <c:v>42620.4731712963</c:v>
                </c:pt>
                <c:pt idx="176">
                  <c:v>42620.4731828704</c:v>
                </c:pt>
                <c:pt idx="177">
                  <c:v>42620.4731944444</c:v>
                </c:pt>
                <c:pt idx="178">
                  <c:v>42620.4732060185</c:v>
                </c:pt>
                <c:pt idx="179">
                  <c:v>42620.4732175926</c:v>
                </c:pt>
                <c:pt idx="180">
                  <c:v>42620.4732291667</c:v>
                </c:pt>
                <c:pt idx="181">
                  <c:v>42620.4732407407</c:v>
                </c:pt>
                <c:pt idx="182">
                  <c:v>42620.4732523148</c:v>
                </c:pt>
                <c:pt idx="183">
                  <c:v>42620.4732638889</c:v>
                </c:pt>
                <c:pt idx="184">
                  <c:v>42620.473275463</c:v>
                </c:pt>
                <c:pt idx="185">
                  <c:v>42620.473287037</c:v>
                </c:pt>
                <c:pt idx="186">
                  <c:v>42620.4732986111</c:v>
                </c:pt>
                <c:pt idx="187">
                  <c:v>42620.4733101852</c:v>
                </c:pt>
                <c:pt idx="188">
                  <c:v>42620.4733217593</c:v>
                </c:pt>
                <c:pt idx="189">
                  <c:v>42620.4733333333</c:v>
                </c:pt>
                <c:pt idx="190">
                  <c:v>42620.4743634259</c:v>
                </c:pt>
                <c:pt idx="191">
                  <c:v>42620.474375</c:v>
                </c:pt>
                <c:pt idx="192">
                  <c:v>42620.4743865741</c:v>
                </c:pt>
                <c:pt idx="193">
                  <c:v>42620.4743981482</c:v>
                </c:pt>
                <c:pt idx="194">
                  <c:v>42620.4744097222</c:v>
                </c:pt>
                <c:pt idx="195">
                  <c:v>42620.4744212963</c:v>
                </c:pt>
                <c:pt idx="196">
                  <c:v>42620.4744328704</c:v>
                </c:pt>
                <c:pt idx="197">
                  <c:v>42620.4744444444</c:v>
                </c:pt>
                <c:pt idx="198">
                  <c:v>42620.4744560185</c:v>
                </c:pt>
                <c:pt idx="199">
                  <c:v>42620.4744675926</c:v>
                </c:pt>
                <c:pt idx="200">
                  <c:v>42620.4744791667</c:v>
                </c:pt>
                <c:pt idx="201">
                  <c:v>42620.4744907407</c:v>
                </c:pt>
                <c:pt idx="202">
                  <c:v>42620.4745023148</c:v>
                </c:pt>
                <c:pt idx="203">
                  <c:v>42620.4745138889</c:v>
                </c:pt>
                <c:pt idx="204">
                  <c:v>42620.474525463</c:v>
                </c:pt>
                <c:pt idx="205">
                  <c:v>42620.474537037</c:v>
                </c:pt>
                <c:pt idx="206">
                  <c:v>42620.4745486111</c:v>
                </c:pt>
                <c:pt idx="207">
                  <c:v>42620.4745601852</c:v>
                </c:pt>
                <c:pt idx="208">
                  <c:v>42620.4745717593</c:v>
                </c:pt>
                <c:pt idx="209">
                  <c:v>42620.4756481481</c:v>
                </c:pt>
                <c:pt idx="210">
                  <c:v>42620.4756597222</c:v>
                </c:pt>
                <c:pt idx="211">
                  <c:v>42620.4756712963</c:v>
                </c:pt>
                <c:pt idx="212">
                  <c:v>42620.4756828704</c:v>
                </c:pt>
                <c:pt idx="213">
                  <c:v>42620.4756944444</c:v>
                </c:pt>
                <c:pt idx="214">
                  <c:v>42620.4757060185</c:v>
                </c:pt>
                <c:pt idx="215">
                  <c:v>42620.4757175926</c:v>
                </c:pt>
                <c:pt idx="216">
                  <c:v>42620.4757291667</c:v>
                </c:pt>
                <c:pt idx="217">
                  <c:v>42620.4757407407</c:v>
                </c:pt>
                <c:pt idx="218">
                  <c:v>42620.4757523148</c:v>
                </c:pt>
                <c:pt idx="219">
                  <c:v>42620.4757638889</c:v>
                </c:pt>
                <c:pt idx="220">
                  <c:v>42620.475775463</c:v>
                </c:pt>
                <c:pt idx="221">
                  <c:v>42620.475787037</c:v>
                </c:pt>
                <c:pt idx="222">
                  <c:v>42620.4757986111</c:v>
                </c:pt>
                <c:pt idx="223">
                  <c:v>42620.4758101852</c:v>
                </c:pt>
                <c:pt idx="224">
                  <c:v>42620.4758217593</c:v>
                </c:pt>
                <c:pt idx="225">
                  <c:v>42620.4758333333</c:v>
                </c:pt>
                <c:pt idx="226">
                  <c:v>42620.4758449074</c:v>
                </c:pt>
                <c:pt idx="227">
                  <c:v>42620.4758564815</c:v>
                </c:pt>
                <c:pt idx="228">
                  <c:v>42620.4769097222</c:v>
                </c:pt>
                <c:pt idx="229">
                  <c:v>42620.4769212963</c:v>
                </c:pt>
                <c:pt idx="230">
                  <c:v>42620.4769328704</c:v>
                </c:pt>
                <c:pt idx="231">
                  <c:v>42620.4769444444</c:v>
                </c:pt>
                <c:pt idx="232">
                  <c:v>42620.4769560185</c:v>
                </c:pt>
                <c:pt idx="233">
                  <c:v>42620.4769675926</c:v>
                </c:pt>
                <c:pt idx="234">
                  <c:v>42620.4769791667</c:v>
                </c:pt>
                <c:pt idx="235">
                  <c:v>42620.4769907407</c:v>
                </c:pt>
                <c:pt idx="236">
                  <c:v>42620.4770023148</c:v>
                </c:pt>
                <c:pt idx="237">
                  <c:v>42620.4770138889</c:v>
                </c:pt>
                <c:pt idx="238">
                  <c:v>42620.477025463</c:v>
                </c:pt>
                <c:pt idx="239">
                  <c:v>42620.477037037</c:v>
                </c:pt>
                <c:pt idx="240">
                  <c:v>42620.4770486111</c:v>
                </c:pt>
                <c:pt idx="241">
                  <c:v>42620.4770601852</c:v>
                </c:pt>
                <c:pt idx="242">
                  <c:v>42620.4770717593</c:v>
                </c:pt>
                <c:pt idx="243">
                  <c:v>42620.4770833333</c:v>
                </c:pt>
                <c:pt idx="244">
                  <c:v>42620.4770949074</c:v>
                </c:pt>
                <c:pt idx="245">
                  <c:v>42620.4771064815</c:v>
                </c:pt>
                <c:pt idx="246">
                  <c:v>42620.4771180556</c:v>
                </c:pt>
                <c:pt idx="247">
                  <c:v>42620.4780671296</c:v>
                </c:pt>
                <c:pt idx="248">
                  <c:v>42620.4780787037</c:v>
                </c:pt>
                <c:pt idx="249">
                  <c:v>42620.4780902778</c:v>
                </c:pt>
                <c:pt idx="250">
                  <c:v>42620.4781018519</c:v>
                </c:pt>
                <c:pt idx="251">
                  <c:v>42620.4781134259</c:v>
                </c:pt>
                <c:pt idx="252">
                  <c:v>42620.478125</c:v>
                </c:pt>
                <c:pt idx="253">
                  <c:v>42620.4781365741</c:v>
                </c:pt>
                <c:pt idx="254">
                  <c:v>42620.4781481481</c:v>
                </c:pt>
                <c:pt idx="255">
                  <c:v>42620.4781597222</c:v>
                </c:pt>
                <c:pt idx="256">
                  <c:v>42620.4781712963</c:v>
                </c:pt>
                <c:pt idx="257">
                  <c:v>42620.4781828704</c:v>
                </c:pt>
                <c:pt idx="258">
                  <c:v>42620.4781944444</c:v>
                </c:pt>
                <c:pt idx="259">
                  <c:v>42620.4782060185</c:v>
                </c:pt>
                <c:pt idx="260">
                  <c:v>42620.4782175926</c:v>
                </c:pt>
                <c:pt idx="261">
                  <c:v>42620.4782291667</c:v>
                </c:pt>
                <c:pt idx="262">
                  <c:v>42620.4782407407</c:v>
                </c:pt>
                <c:pt idx="263">
                  <c:v>42620.4782523148</c:v>
                </c:pt>
                <c:pt idx="264">
                  <c:v>42620.4782638889</c:v>
                </c:pt>
                <c:pt idx="265">
                  <c:v>42620.478275463</c:v>
                </c:pt>
                <c:pt idx="266">
                  <c:v>42620.4792939815</c:v>
                </c:pt>
                <c:pt idx="267">
                  <c:v>42620.4793055556</c:v>
                </c:pt>
                <c:pt idx="268">
                  <c:v>42620.4793171296</c:v>
                </c:pt>
                <c:pt idx="269">
                  <c:v>42620.4793287037</c:v>
                </c:pt>
                <c:pt idx="270">
                  <c:v>42620.4793402778</c:v>
                </c:pt>
                <c:pt idx="271">
                  <c:v>42620.4793518518</c:v>
                </c:pt>
                <c:pt idx="272">
                  <c:v>42620.4793634259</c:v>
                </c:pt>
                <c:pt idx="273">
                  <c:v>42620.479375</c:v>
                </c:pt>
                <c:pt idx="274">
                  <c:v>42620.4793865741</c:v>
                </c:pt>
                <c:pt idx="275">
                  <c:v>42620.4793981481</c:v>
                </c:pt>
                <c:pt idx="276">
                  <c:v>42620.4794097222</c:v>
                </c:pt>
                <c:pt idx="277">
                  <c:v>42620.4794212963</c:v>
                </c:pt>
                <c:pt idx="278">
                  <c:v>42620.4794328704</c:v>
                </c:pt>
                <c:pt idx="279">
                  <c:v>42620.4794444444</c:v>
                </c:pt>
                <c:pt idx="280">
                  <c:v>42620.4794560185</c:v>
                </c:pt>
                <c:pt idx="281">
                  <c:v>42620.4794675926</c:v>
                </c:pt>
                <c:pt idx="282">
                  <c:v>42620.4794791667</c:v>
                </c:pt>
                <c:pt idx="283">
                  <c:v>42620.4794907407</c:v>
                </c:pt>
                <c:pt idx="284">
                  <c:v>42620.4795023148</c:v>
                </c:pt>
                <c:pt idx="285">
                  <c:v>42620.4806018519</c:v>
                </c:pt>
                <c:pt idx="286">
                  <c:v>42620.4806134259</c:v>
                </c:pt>
                <c:pt idx="287">
                  <c:v>42620.480625</c:v>
                </c:pt>
                <c:pt idx="288">
                  <c:v>42620.4806365741</c:v>
                </c:pt>
                <c:pt idx="289">
                  <c:v>42620.4806481482</c:v>
                </c:pt>
                <c:pt idx="290">
                  <c:v>42620.4806597222</c:v>
                </c:pt>
                <c:pt idx="291">
                  <c:v>42620.4806712963</c:v>
                </c:pt>
                <c:pt idx="292">
                  <c:v>42620.4806828704</c:v>
                </c:pt>
                <c:pt idx="293">
                  <c:v>42620.4806944444</c:v>
                </c:pt>
                <c:pt idx="294">
                  <c:v>42620.4807060185</c:v>
                </c:pt>
                <c:pt idx="295">
                  <c:v>42620.4807175926</c:v>
                </c:pt>
                <c:pt idx="296">
                  <c:v>42620.4807291667</c:v>
                </c:pt>
                <c:pt idx="297">
                  <c:v>42620.4807407407</c:v>
                </c:pt>
                <c:pt idx="298">
                  <c:v>42620.4807523148</c:v>
                </c:pt>
                <c:pt idx="299">
                  <c:v>42620.4807638889</c:v>
                </c:pt>
                <c:pt idx="300">
                  <c:v>42620.480775463</c:v>
                </c:pt>
                <c:pt idx="301">
                  <c:v>42620.480787037</c:v>
                </c:pt>
                <c:pt idx="302">
                  <c:v>42620.4807986111</c:v>
                </c:pt>
                <c:pt idx="303">
                  <c:v>42620.4808101852</c:v>
                </c:pt>
                <c:pt idx="304">
                  <c:v>42620.4819212963</c:v>
                </c:pt>
                <c:pt idx="305">
                  <c:v>42620.4819328704</c:v>
                </c:pt>
                <c:pt idx="306">
                  <c:v>42620.4819444444</c:v>
                </c:pt>
                <c:pt idx="307">
                  <c:v>42620.4819560185</c:v>
                </c:pt>
                <c:pt idx="308">
                  <c:v>42620.4819675926</c:v>
                </c:pt>
                <c:pt idx="309">
                  <c:v>42620.4819791667</c:v>
                </c:pt>
                <c:pt idx="310">
                  <c:v>42620.4819907407</c:v>
                </c:pt>
                <c:pt idx="311">
                  <c:v>42620.4820023148</c:v>
                </c:pt>
                <c:pt idx="312">
                  <c:v>42620.4820138889</c:v>
                </c:pt>
                <c:pt idx="313">
                  <c:v>42620.482025463</c:v>
                </c:pt>
                <c:pt idx="314">
                  <c:v>42620.482037037</c:v>
                </c:pt>
                <c:pt idx="315">
                  <c:v>42620.4820486111</c:v>
                </c:pt>
                <c:pt idx="316">
                  <c:v>42620.4820601852</c:v>
                </c:pt>
                <c:pt idx="317">
                  <c:v>42620.4820717593</c:v>
                </c:pt>
                <c:pt idx="318">
                  <c:v>42620.4820833333</c:v>
                </c:pt>
                <c:pt idx="319">
                  <c:v>42620.4820949074</c:v>
                </c:pt>
                <c:pt idx="320">
                  <c:v>42620.4821064815</c:v>
                </c:pt>
                <c:pt idx="321">
                  <c:v>42620.4821180556</c:v>
                </c:pt>
                <c:pt idx="322">
                  <c:v>42620.4821296296</c:v>
                </c:pt>
                <c:pt idx="323">
                  <c:v>42620.4831597222</c:v>
                </c:pt>
                <c:pt idx="324">
                  <c:v>42620.4831712963</c:v>
                </c:pt>
                <c:pt idx="325">
                  <c:v>42620.4831828704</c:v>
                </c:pt>
                <c:pt idx="326">
                  <c:v>42620.4831944444</c:v>
                </c:pt>
                <c:pt idx="327">
                  <c:v>42620.4832060185</c:v>
                </c:pt>
                <c:pt idx="328">
                  <c:v>42620.4832175926</c:v>
                </c:pt>
                <c:pt idx="329">
                  <c:v>42620.4832291667</c:v>
                </c:pt>
                <c:pt idx="330">
                  <c:v>42620.4832407407</c:v>
                </c:pt>
                <c:pt idx="331">
                  <c:v>42620.4832523148</c:v>
                </c:pt>
                <c:pt idx="332">
                  <c:v>42620.4832638889</c:v>
                </c:pt>
                <c:pt idx="333">
                  <c:v>42620.483275463</c:v>
                </c:pt>
                <c:pt idx="334">
                  <c:v>42620.483287037</c:v>
                </c:pt>
                <c:pt idx="335">
                  <c:v>42620.4832986111</c:v>
                </c:pt>
                <c:pt idx="336">
                  <c:v>42620.4833101852</c:v>
                </c:pt>
                <c:pt idx="337">
                  <c:v>42620.4833217593</c:v>
                </c:pt>
                <c:pt idx="338">
                  <c:v>42620.4833333333</c:v>
                </c:pt>
                <c:pt idx="339">
                  <c:v>42620.4833449074</c:v>
                </c:pt>
                <c:pt idx="340">
                  <c:v>42620.4833564815</c:v>
                </c:pt>
                <c:pt idx="341">
                  <c:v>42620.4833680556</c:v>
                </c:pt>
                <c:pt idx="342">
                  <c:v>42620.4843634259</c:v>
                </c:pt>
                <c:pt idx="343">
                  <c:v>42620.484375</c:v>
                </c:pt>
                <c:pt idx="344">
                  <c:v>42620.4843865741</c:v>
                </c:pt>
                <c:pt idx="345">
                  <c:v>42620.4843981481</c:v>
                </c:pt>
                <c:pt idx="346">
                  <c:v>42620.4844097222</c:v>
                </c:pt>
                <c:pt idx="347">
                  <c:v>42620.4844212963</c:v>
                </c:pt>
                <c:pt idx="348">
                  <c:v>42620.4844328704</c:v>
                </c:pt>
                <c:pt idx="349">
                  <c:v>42620.4844444444</c:v>
                </c:pt>
                <c:pt idx="350">
                  <c:v>42620.4844560185</c:v>
                </c:pt>
                <c:pt idx="351">
                  <c:v>42620.4844675926</c:v>
                </c:pt>
                <c:pt idx="352">
                  <c:v>42620.4844791667</c:v>
                </c:pt>
                <c:pt idx="353">
                  <c:v>42620.4844907407</c:v>
                </c:pt>
                <c:pt idx="354">
                  <c:v>42620.4845023148</c:v>
                </c:pt>
                <c:pt idx="355">
                  <c:v>42620.4845138889</c:v>
                </c:pt>
                <c:pt idx="356">
                  <c:v>42620.484525463</c:v>
                </c:pt>
                <c:pt idx="357">
                  <c:v>42620.484537037</c:v>
                </c:pt>
                <c:pt idx="358">
                  <c:v>42620.4845486111</c:v>
                </c:pt>
                <c:pt idx="359">
                  <c:v>42620.4845601852</c:v>
                </c:pt>
                <c:pt idx="360">
                  <c:v>42620.4845717593</c:v>
                </c:pt>
                <c:pt idx="361">
                  <c:v>42620.4855324074</c:v>
                </c:pt>
                <c:pt idx="362">
                  <c:v>42620.4855439815</c:v>
                </c:pt>
                <c:pt idx="363">
                  <c:v>42620.4855555556</c:v>
                </c:pt>
                <c:pt idx="364">
                  <c:v>42620.4855671296</c:v>
                </c:pt>
                <c:pt idx="365">
                  <c:v>42620.4855787037</c:v>
                </c:pt>
                <c:pt idx="366">
                  <c:v>42620.4855902778</c:v>
                </c:pt>
                <c:pt idx="367">
                  <c:v>42620.4856018519</c:v>
                </c:pt>
                <c:pt idx="368">
                  <c:v>42620.4856134259</c:v>
                </c:pt>
                <c:pt idx="369">
                  <c:v>42620.485625</c:v>
                </c:pt>
                <c:pt idx="370">
                  <c:v>42620.4856365741</c:v>
                </c:pt>
                <c:pt idx="371">
                  <c:v>42620.4856481481</c:v>
                </c:pt>
                <c:pt idx="372">
                  <c:v>42620.4856597222</c:v>
                </c:pt>
                <c:pt idx="373">
                  <c:v>42620.4856712963</c:v>
                </c:pt>
                <c:pt idx="374">
                  <c:v>42620.4856828704</c:v>
                </c:pt>
                <c:pt idx="375">
                  <c:v>42620.4856944444</c:v>
                </c:pt>
                <c:pt idx="376">
                  <c:v>42620.4857060185</c:v>
                </c:pt>
                <c:pt idx="377">
                  <c:v>42620.4857175926</c:v>
                </c:pt>
                <c:pt idx="378">
                  <c:v>42620.4857291667</c:v>
                </c:pt>
                <c:pt idx="379">
                  <c:v>42620.4857407407</c:v>
                </c:pt>
              </c:numCache>
            </c:numRef>
          </c:cat>
          <c:val>
            <c:numRef>
              <c:f>Nicstat!$H$39:$H$418</c:f>
              <c:numCache>
                <c:formatCode>General</c:formatCode>
                <c:ptCount val="380"/>
                <c:pt idx="0">
                  <c:v>118705</c:v>
                </c:pt>
                <c:pt idx="1">
                  <c:v>107735</c:v>
                </c:pt>
                <c:pt idx="2">
                  <c:v>102333</c:v>
                </c:pt>
                <c:pt idx="3">
                  <c:v>94843.2</c:v>
                </c:pt>
                <c:pt idx="4">
                  <c:v>95526.3</c:v>
                </c:pt>
                <c:pt idx="5">
                  <c:v>101521</c:v>
                </c:pt>
                <c:pt idx="6">
                  <c:v>95756.7</c:v>
                </c:pt>
                <c:pt idx="7">
                  <c:v>86270.5</c:v>
                </c:pt>
                <c:pt idx="8">
                  <c:v>88019.6</c:v>
                </c:pt>
                <c:pt idx="9">
                  <c:v>133207</c:v>
                </c:pt>
                <c:pt idx="10">
                  <c:v>124984</c:v>
                </c:pt>
                <c:pt idx="11">
                  <c:v>113957</c:v>
                </c:pt>
                <c:pt idx="12">
                  <c:v>122328</c:v>
                </c:pt>
                <c:pt idx="13">
                  <c:v>139986</c:v>
                </c:pt>
                <c:pt idx="14">
                  <c:v>154007</c:v>
                </c:pt>
                <c:pt idx="15">
                  <c:v>122420</c:v>
                </c:pt>
                <c:pt idx="16">
                  <c:v>153240</c:v>
                </c:pt>
                <c:pt idx="17">
                  <c:v>134115</c:v>
                </c:pt>
                <c:pt idx="18">
                  <c:v>108732</c:v>
                </c:pt>
                <c:pt idx="19">
                  <c:v>173818</c:v>
                </c:pt>
                <c:pt idx="20">
                  <c:v>154105</c:v>
                </c:pt>
                <c:pt idx="21">
                  <c:v>144584</c:v>
                </c:pt>
                <c:pt idx="22">
                  <c:v>145436</c:v>
                </c:pt>
                <c:pt idx="23">
                  <c:v>172203</c:v>
                </c:pt>
                <c:pt idx="24">
                  <c:v>141400</c:v>
                </c:pt>
                <c:pt idx="25">
                  <c:v>138255</c:v>
                </c:pt>
                <c:pt idx="26">
                  <c:v>162147</c:v>
                </c:pt>
                <c:pt idx="27">
                  <c:v>160884</c:v>
                </c:pt>
                <c:pt idx="28">
                  <c:v>124107</c:v>
                </c:pt>
                <c:pt idx="29">
                  <c:v>147283</c:v>
                </c:pt>
                <c:pt idx="30">
                  <c:v>146304</c:v>
                </c:pt>
                <c:pt idx="31">
                  <c:v>158260</c:v>
                </c:pt>
                <c:pt idx="32">
                  <c:v>147704</c:v>
                </c:pt>
                <c:pt idx="33">
                  <c:v>168336</c:v>
                </c:pt>
                <c:pt idx="34">
                  <c:v>164972</c:v>
                </c:pt>
                <c:pt idx="35">
                  <c:v>133797</c:v>
                </c:pt>
                <c:pt idx="36">
                  <c:v>135120</c:v>
                </c:pt>
                <c:pt idx="37">
                  <c:v>89403.8</c:v>
                </c:pt>
                <c:pt idx="38">
                  <c:v>120631</c:v>
                </c:pt>
                <c:pt idx="39">
                  <c:v>116063</c:v>
                </c:pt>
                <c:pt idx="40">
                  <c:v>118878</c:v>
                </c:pt>
                <c:pt idx="41">
                  <c:v>116328</c:v>
                </c:pt>
                <c:pt idx="42">
                  <c:v>141259</c:v>
                </c:pt>
                <c:pt idx="43">
                  <c:v>121379</c:v>
                </c:pt>
                <c:pt idx="44">
                  <c:v>108383</c:v>
                </c:pt>
                <c:pt idx="45">
                  <c:v>154714</c:v>
                </c:pt>
                <c:pt idx="46">
                  <c:v>120405</c:v>
                </c:pt>
                <c:pt idx="47">
                  <c:v>120266</c:v>
                </c:pt>
                <c:pt idx="48">
                  <c:v>131914</c:v>
                </c:pt>
                <c:pt idx="49">
                  <c:v>132577</c:v>
                </c:pt>
                <c:pt idx="50">
                  <c:v>107107</c:v>
                </c:pt>
                <c:pt idx="51">
                  <c:v>116378</c:v>
                </c:pt>
                <c:pt idx="52">
                  <c:v>118369</c:v>
                </c:pt>
                <c:pt idx="53">
                  <c:v>127370</c:v>
                </c:pt>
                <c:pt idx="54">
                  <c:v>130578</c:v>
                </c:pt>
                <c:pt idx="55">
                  <c:v>136769</c:v>
                </c:pt>
                <c:pt idx="56">
                  <c:v>134044</c:v>
                </c:pt>
                <c:pt idx="57">
                  <c:v>119434</c:v>
                </c:pt>
                <c:pt idx="58">
                  <c:v>98961.2</c:v>
                </c:pt>
                <c:pt idx="59">
                  <c:v>125167</c:v>
                </c:pt>
                <c:pt idx="60">
                  <c:v>128333</c:v>
                </c:pt>
                <c:pt idx="61">
                  <c:v>122461</c:v>
                </c:pt>
                <c:pt idx="62">
                  <c:v>124347</c:v>
                </c:pt>
                <c:pt idx="63">
                  <c:v>108747</c:v>
                </c:pt>
                <c:pt idx="64">
                  <c:v>115426</c:v>
                </c:pt>
                <c:pt idx="65">
                  <c:v>148874</c:v>
                </c:pt>
                <c:pt idx="66">
                  <c:v>166816</c:v>
                </c:pt>
                <c:pt idx="67">
                  <c:v>86177.7</c:v>
                </c:pt>
                <c:pt idx="68">
                  <c:v>141297</c:v>
                </c:pt>
                <c:pt idx="69">
                  <c:v>129400</c:v>
                </c:pt>
                <c:pt idx="70">
                  <c:v>130190</c:v>
                </c:pt>
                <c:pt idx="71">
                  <c:v>155136</c:v>
                </c:pt>
                <c:pt idx="72">
                  <c:v>104787</c:v>
                </c:pt>
                <c:pt idx="73">
                  <c:v>113310</c:v>
                </c:pt>
                <c:pt idx="74">
                  <c:v>103673</c:v>
                </c:pt>
                <c:pt idx="75">
                  <c:v>101125</c:v>
                </c:pt>
                <c:pt idx="76">
                  <c:v>90678.6</c:v>
                </c:pt>
                <c:pt idx="77">
                  <c:v>91351.6</c:v>
                </c:pt>
                <c:pt idx="78">
                  <c:v>90836.8</c:v>
                </c:pt>
                <c:pt idx="79">
                  <c:v>97390.1</c:v>
                </c:pt>
                <c:pt idx="80">
                  <c:v>89587.2</c:v>
                </c:pt>
                <c:pt idx="81">
                  <c:v>93197.8</c:v>
                </c:pt>
                <c:pt idx="82">
                  <c:v>94558.7</c:v>
                </c:pt>
                <c:pt idx="83">
                  <c:v>130106</c:v>
                </c:pt>
                <c:pt idx="84">
                  <c:v>98942.7</c:v>
                </c:pt>
                <c:pt idx="85">
                  <c:v>120379</c:v>
                </c:pt>
                <c:pt idx="86">
                  <c:v>131650</c:v>
                </c:pt>
                <c:pt idx="87">
                  <c:v>122674</c:v>
                </c:pt>
                <c:pt idx="88">
                  <c:v>142427</c:v>
                </c:pt>
                <c:pt idx="89">
                  <c:v>147066</c:v>
                </c:pt>
                <c:pt idx="90">
                  <c:v>107325</c:v>
                </c:pt>
                <c:pt idx="91">
                  <c:v>101382</c:v>
                </c:pt>
                <c:pt idx="92">
                  <c:v>109396</c:v>
                </c:pt>
                <c:pt idx="93">
                  <c:v>112010</c:v>
                </c:pt>
                <c:pt idx="94">
                  <c:v>119924</c:v>
                </c:pt>
                <c:pt idx="95">
                  <c:v>124472</c:v>
                </c:pt>
                <c:pt idx="96">
                  <c:v>107836</c:v>
                </c:pt>
                <c:pt idx="97">
                  <c:v>125644</c:v>
                </c:pt>
                <c:pt idx="98">
                  <c:v>92255.8</c:v>
                </c:pt>
                <c:pt idx="99">
                  <c:v>116154</c:v>
                </c:pt>
                <c:pt idx="100">
                  <c:v>136903</c:v>
                </c:pt>
                <c:pt idx="101">
                  <c:v>141464</c:v>
                </c:pt>
                <c:pt idx="102">
                  <c:v>101963</c:v>
                </c:pt>
                <c:pt idx="103">
                  <c:v>109373</c:v>
                </c:pt>
                <c:pt idx="104">
                  <c:v>85092.8</c:v>
                </c:pt>
                <c:pt idx="105">
                  <c:v>97919.9</c:v>
                </c:pt>
                <c:pt idx="106">
                  <c:v>115277</c:v>
                </c:pt>
                <c:pt idx="107">
                  <c:v>116970</c:v>
                </c:pt>
                <c:pt idx="108">
                  <c:v>122847</c:v>
                </c:pt>
                <c:pt idx="109">
                  <c:v>129867</c:v>
                </c:pt>
                <c:pt idx="110">
                  <c:v>118417</c:v>
                </c:pt>
                <c:pt idx="111">
                  <c:v>121961</c:v>
                </c:pt>
                <c:pt idx="112">
                  <c:v>115234</c:v>
                </c:pt>
                <c:pt idx="113">
                  <c:v>107707</c:v>
                </c:pt>
                <c:pt idx="114">
                  <c:v>110846</c:v>
                </c:pt>
                <c:pt idx="115">
                  <c:v>112313</c:v>
                </c:pt>
                <c:pt idx="116">
                  <c:v>97935.4</c:v>
                </c:pt>
                <c:pt idx="117">
                  <c:v>57326.2</c:v>
                </c:pt>
                <c:pt idx="118">
                  <c:v>95545.4</c:v>
                </c:pt>
                <c:pt idx="119">
                  <c:v>94140.9</c:v>
                </c:pt>
                <c:pt idx="120">
                  <c:v>131720</c:v>
                </c:pt>
                <c:pt idx="121">
                  <c:v>125926</c:v>
                </c:pt>
                <c:pt idx="122">
                  <c:v>116377</c:v>
                </c:pt>
                <c:pt idx="123">
                  <c:v>153892</c:v>
                </c:pt>
                <c:pt idx="124">
                  <c:v>194142</c:v>
                </c:pt>
                <c:pt idx="125">
                  <c:v>163667</c:v>
                </c:pt>
                <c:pt idx="126">
                  <c:v>137492</c:v>
                </c:pt>
                <c:pt idx="127">
                  <c:v>144578</c:v>
                </c:pt>
                <c:pt idx="128">
                  <c:v>90430.3</c:v>
                </c:pt>
                <c:pt idx="129">
                  <c:v>94167.2</c:v>
                </c:pt>
                <c:pt idx="130">
                  <c:v>145015</c:v>
                </c:pt>
                <c:pt idx="131">
                  <c:v>127235</c:v>
                </c:pt>
                <c:pt idx="132">
                  <c:v>117362</c:v>
                </c:pt>
                <c:pt idx="133">
                  <c:v>140907</c:v>
                </c:pt>
                <c:pt idx="134">
                  <c:v>134021</c:v>
                </c:pt>
                <c:pt idx="135">
                  <c:v>142718</c:v>
                </c:pt>
                <c:pt idx="136">
                  <c:v>139060</c:v>
                </c:pt>
                <c:pt idx="137">
                  <c:v>132641</c:v>
                </c:pt>
                <c:pt idx="138">
                  <c:v>148809</c:v>
                </c:pt>
                <c:pt idx="139">
                  <c:v>140242</c:v>
                </c:pt>
                <c:pt idx="140">
                  <c:v>127733</c:v>
                </c:pt>
                <c:pt idx="141">
                  <c:v>104795</c:v>
                </c:pt>
                <c:pt idx="142">
                  <c:v>131320</c:v>
                </c:pt>
                <c:pt idx="143">
                  <c:v>130837</c:v>
                </c:pt>
                <c:pt idx="144">
                  <c:v>116623</c:v>
                </c:pt>
                <c:pt idx="145">
                  <c:v>122462</c:v>
                </c:pt>
                <c:pt idx="146">
                  <c:v>123764</c:v>
                </c:pt>
                <c:pt idx="147">
                  <c:v>138967</c:v>
                </c:pt>
                <c:pt idx="148">
                  <c:v>123911</c:v>
                </c:pt>
                <c:pt idx="149">
                  <c:v>137112</c:v>
                </c:pt>
                <c:pt idx="150">
                  <c:v>156900</c:v>
                </c:pt>
                <c:pt idx="151">
                  <c:v>160648</c:v>
                </c:pt>
                <c:pt idx="152">
                  <c:v>125866</c:v>
                </c:pt>
                <c:pt idx="153">
                  <c:v>116911</c:v>
                </c:pt>
                <c:pt idx="154">
                  <c:v>147750</c:v>
                </c:pt>
                <c:pt idx="155">
                  <c:v>138084</c:v>
                </c:pt>
                <c:pt idx="156">
                  <c:v>123796</c:v>
                </c:pt>
                <c:pt idx="157">
                  <c:v>126791</c:v>
                </c:pt>
                <c:pt idx="158">
                  <c:v>120468</c:v>
                </c:pt>
                <c:pt idx="159">
                  <c:v>116267</c:v>
                </c:pt>
                <c:pt idx="160">
                  <c:v>109109</c:v>
                </c:pt>
                <c:pt idx="161">
                  <c:v>125957</c:v>
                </c:pt>
                <c:pt idx="162">
                  <c:v>129421</c:v>
                </c:pt>
                <c:pt idx="163">
                  <c:v>136959</c:v>
                </c:pt>
                <c:pt idx="164">
                  <c:v>148453</c:v>
                </c:pt>
                <c:pt idx="165">
                  <c:v>119648</c:v>
                </c:pt>
                <c:pt idx="166">
                  <c:v>86059.7</c:v>
                </c:pt>
                <c:pt idx="167">
                  <c:v>103256</c:v>
                </c:pt>
                <c:pt idx="168">
                  <c:v>129003</c:v>
                </c:pt>
                <c:pt idx="169">
                  <c:v>142975</c:v>
                </c:pt>
                <c:pt idx="170">
                  <c:v>143176</c:v>
                </c:pt>
                <c:pt idx="171">
                  <c:v>112023</c:v>
                </c:pt>
                <c:pt idx="172">
                  <c:v>106063</c:v>
                </c:pt>
                <c:pt idx="173">
                  <c:v>112204</c:v>
                </c:pt>
                <c:pt idx="174">
                  <c:v>108760</c:v>
                </c:pt>
                <c:pt idx="175">
                  <c:v>95643.8</c:v>
                </c:pt>
                <c:pt idx="176">
                  <c:v>112335</c:v>
                </c:pt>
                <c:pt idx="177">
                  <c:v>93278.8</c:v>
                </c:pt>
                <c:pt idx="178">
                  <c:v>85052.4</c:v>
                </c:pt>
                <c:pt idx="179">
                  <c:v>77427.4</c:v>
                </c:pt>
                <c:pt idx="180">
                  <c:v>84680.4</c:v>
                </c:pt>
                <c:pt idx="181">
                  <c:v>103334</c:v>
                </c:pt>
                <c:pt idx="182">
                  <c:v>104393</c:v>
                </c:pt>
                <c:pt idx="183">
                  <c:v>131078</c:v>
                </c:pt>
                <c:pt idx="184">
                  <c:v>123358</c:v>
                </c:pt>
                <c:pt idx="185">
                  <c:v>108927</c:v>
                </c:pt>
                <c:pt idx="186">
                  <c:v>119765</c:v>
                </c:pt>
                <c:pt idx="187">
                  <c:v>130587</c:v>
                </c:pt>
                <c:pt idx="188">
                  <c:v>126936</c:v>
                </c:pt>
                <c:pt idx="189">
                  <c:v>111367</c:v>
                </c:pt>
                <c:pt idx="190">
                  <c:v>119345</c:v>
                </c:pt>
                <c:pt idx="191">
                  <c:v>96866.9</c:v>
                </c:pt>
                <c:pt idx="192">
                  <c:v>99601.1</c:v>
                </c:pt>
                <c:pt idx="193">
                  <c:v>65828.7</c:v>
                </c:pt>
                <c:pt idx="194">
                  <c:v>116523</c:v>
                </c:pt>
                <c:pt idx="195">
                  <c:v>110640</c:v>
                </c:pt>
                <c:pt idx="196">
                  <c:v>99367.6</c:v>
                </c:pt>
                <c:pt idx="197">
                  <c:v>63558.1</c:v>
                </c:pt>
                <c:pt idx="198">
                  <c:v>76007.6</c:v>
                </c:pt>
                <c:pt idx="199">
                  <c:v>88248.3</c:v>
                </c:pt>
                <c:pt idx="200">
                  <c:v>88870.3</c:v>
                </c:pt>
                <c:pt idx="201">
                  <c:v>73396.8</c:v>
                </c:pt>
                <c:pt idx="202">
                  <c:v>70793.5</c:v>
                </c:pt>
                <c:pt idx="203">
                  <c:v>74773.9</c:v>
                </c:pt>
                <c:pt idx="204">
                  <c:v>76510.5</c:v>
                </c:pt>
                <c:pt idx="205">
                  <c:v>91802.3</c:v>
                </c:pt>
                <c:pt idx="206">
                  <c:v>89719.6</c:v>
                </c:pt>
                <c:pt idx="207">
                  <c:v>97555.1</c:v>
                </c:pt>
                <c:pt idx="208">
                  <c:v>80046.3</c:v>
                </c:pt>
                <c:pt idx="209">
                  <c:v>76194.3</c:v>
                </c:pt>
                <c:pt idx="210">
                  <c:v>78508.5</c:v>
                </c:pt>
                <c:pt idx="211">
                  <c:v>89033.1</c:v>
                </c:pt>
                <c:pt idx="212">
                  <c:v>87582.8</c:v>
                </c:pt>
                <c:pt idx="213">
                  <c:v>90971.2</c:v>
                </c:pt>
                <c:pt idx="214">
                  <c:v>89132</c:v>
                </c:pt>
                <c:pt idx="215">
                  <c:v>157715</c:v>
                </c:pt>
                <c:pt idx="216">
                  <c:v>161540</c:v>
                </c:pt>
                <c:pt idx="217">
                  <c:v>81220.4</c:v>
                </c:pt>
                <c:pt idx="218">
                  <c:v>79229</c:v>
                </c:pt>
                <c:pt idx="219">
                  <c:v>88200.1</c:v>
                </c:pt>
                <c:pt idx="220">
                  <c:v>83436.6</c:v>
                </c:pt>
                <c:pt idx="221">
                  <c:v>70895.9</c:v>
                </c:pt>
                <c:pt idx="222">
                  <c:v>68284.7</c:v>
                </c:pt>
                <c:pt idx="223">
                  <c:v>73838.7</c:v>
                </c:pt>
                <c:pt idx="224">
                  <c:v>82532.6</c:v>
                </c:pt>
                <c:pt idx="225">
                  <c:v>83910.7</c:v>
                </c:pt>
                <c:pt idx="226">
                  <c:v>85214</c:v>
                </c:pt>
                <c:pt idx="227">
                  <c:v>71026.4</c:v>
                </c:pt>
                <c:pt idx="228">
                  <c:v>130056</c:v>
                </c:pt>
                <c:pt idx="229">
                  <c:v>126095</c:v>
                </c:pt>
                <c:pt idx="230">
                  <c:v>125385</c:v>
                </c:pt>
                <c:pt idx="231">
                  <c:v>122359</c:v>
                </c:pt>
                <c:pt idx="232">
                  <c:v>189997</c:v>
                </c:pt>
                <c:pt idx="233">
                  <c:v>172857</c:v>
                </c:pt>
                <c:pt idx="234">
                  <c:v>179411</c:v>
                </c:pt>
                <c:pt idx="235">
                  <c:v>60333.6</c:v>
                </c:pt>
                <c:pt idx="236">
                  <c:v>124725</c:v>
                </c:pt>
                <c:pt idx="237">
                  <c:v>114859</c:v>
                </c:pt>
                <c:pt idx="238">
                  <c:v>128056</c:v>
                </c:pt>
                <c:pt idx="239">
                  <c:v>128592</c:v>
                </c:pt>
                <c:pt idx="240">
                  <c:v>136140</c:v>
                </c:pt>
                <c:pt idx="241">
                  <c:v>157877</c:v>
                </c:pt>
                <c:pt idx="242">
                  <c:v>135196</c:v>
                </c:pt>
                <c:pt idx="243">
                  <c:v>122331</c:v>
                </c:pt>
                <c:pt idx="244">
                  <c:v>131606</c:v>
                </c:pt>
                <c:pt idx="245">
                  <c:v>142641</c:v>
                </c:pt>
                <c:pt idx="246">
                  <c:v>135221</c:v>
                </c:pt>
                <c:pt idx="247">
                  <c:v>131077</c:v>
                </c:pt>
                <c:pt idx="248">
                  <c:v>136629</c:v>
                </c:pt>
                <c:pt idx="249">
                  <c:v>125102</c:v>
                </c:pt>
                <c:pt idx="250">
                  <c:v>127839</c:v>
                </c:pt>
                <c:pt idx="251">
                  <c:v>159480</c:v>
                </c:pt>
                <c:pt idx="252">
                  <c:v>142024</c:v>
                </c:pt>
                <c:pt idx="253">
                  <c:v>133295</c:v>
                </c:pt>
                <c:pt idx="254">
                  <c:v>134804</c:v>
                </c:pt>
                <c:pt idx="255">
                  <c:v>158469</c:v>
                </c:pt>
                <c:pt idx="256">
                  <c:v>153634</c:v>
                </c:pt>
                <c:pt idx="257">
                  <c:v>116442</c:v>
                </c:pt>
                <c:pt idx="258">
                  <c:v>123000</c:v>
                </c:pt>
                <c:pt idx="259">
                  <c:v>123436</c:v>
                </c:pt>
                <c:pt idx="260">
                  <c:v>103530</c:v>
                </c:pt>
                <c:pt idx="261">
                  <c:v>109574</c:v>
                </c:pt>
                <c:pt idx="262">
                  <c:v>128483</c:v>
                </c:pt>
                <c:pt idx="263">
                  <c:v>106460</c:v>
                </c:pt>
                <c:pt idx="264">
                  <c:v>85151.9</c:v>
                </c:pt>
                <c:pt idx="265">
                  <c:v>102571</c:v>
                </c:pt>
                <c:pt idx="266">
                  <c:v>138203</c:v>
                </c:pt>
                <c:pt idx="267">
                  <c:v>159661</c:v>
                </c:pt>
                <c:pt idx="268">
                  <c:v>127996</c:v>
                </c:pt>
                <c:pt idx="269">
                  <c:v>90298.8</c:v>
                </c:pt>
                <c:pt idx="270">
                  <c:v>117514</c:v>
                </c:pt>
                <c:pt idx="271">
                  <c:v>118851</c:v>
                </c:pt>
                <c:pt idx="272">
                  <c:v>141709</c:v>
                </c:pt>
                <c:pt idx="273">
                  <c:v>134844</c:v>
                </c:pt>
                <c:pt idx="274">
                  <c:v>148249</c:v>
                </c:pt>
                <c:pt idx="275">
                  <c:v>177574</c:v>
                </c:pt>
                <c:pt idx="276">
                  <c:v>124014</c:v>
                </c:pt>
                <c:pt idx="277">
                  <c:v>129240</c:v>
                </c:pt>
                <c:pt idx="278">
                  <c:v>118192</c:v>
                </c:pt>
                <c:pt idx="279">
                  <c:v>128495</c:v>
                </c:pt>
                <c:pt idx="280">
                  <c:v>108480</c:v>
                </c:pt>
                <c:pt idx="281">
                  <c:v>139888</c:v>
                </c:pt>
                <c:pt idx="282">
                  <c:v>152766</c:v>
                </c:pt>
                <c:pt idx="283">
                  <c:v>124132</c:v>
                </c:pt>
                <c:pt idx="284">
                  <c:v>112094</c:v>
                </c:pt>
                <c:pt idx="285">
                  <c:v>100609</c:v>
                </c:pt>
                <c:pt idx="286">
                  <c:v>147727</c:v>
                </c:pt>
                <c:pt idx="287">
                  <c:v>150293</c:v>
                </c:pt>
                <c:pt idx="288">
                  <c:v>156892</c:v>
                </c:pt>
                <c:pt idx="289">
                  <c:v>151510</c:v>
                </c:pt>
                <c:pt idx="290">
                  <c:v>128131</c:v>
                </c:pt>
                <c:pt idx="291">
                  <c:v>127580</c:v>
                </c:pt>
                <c:pt idx="292">
                  <c:v>105096</c:v>
                </c:pt>
                <c:pt idx="293">
                  <c:v>95310.8</c:v>
                </c:pt>
                <c:pt idx="294">
                  <c:v>94031</c:v>
                </c:pt>
                <c:pt idx="295">
                  <c:v>100348</c:v>
                </c:pt>
                <c:pt idx="296">
                  <c:v>117459</c:v>
                </c:pt>
                <c:pt idx="297">
                  <c:v>113549</c:v>
                </c:pt>
                <c:pt idx="298">
                  <c:v>103754</c:v>
                </c:pt>
                <c:pt idx="299">
                  <c:v>110258</c:v>
                </c:pt>
                <c:pt idx="300">
                  <c:v>115563</c:v>
                </c:pt>
                <c:pt idx="301">
                  <c:v>106657</c:v>
                </c:pt>
                <c:pt idx="302">
                  <c:v>102736</c:v>
                </c:pt>
                <c:pt idx="303">
                  <c:v>106306</c:v>
                </c:pt>
                <c:pt idx="304">
                  <c:v>123952</c:v>
                </c:pt>
                <c:pt idx="305">
                  <c:v>120833</c:v>
                </c:pt>
                <c:pt idx="306">
                  <c:v>156043</c:v>
                </c:pt>
                <c:pt idx="307">
                  <c:v>225357</c:v>
                </c:pt>
                <c:pt idx="308">
                  <c:v>188365</c:v>
                </c:pt>
                <c:pt idx="309">
                  <c:v>169142</c:v>
                </c:pt>
                <c:pt idx="310">
                  <c:v>141538</c:v>
                </c:pt>
                <c:pt idx="311">
                  <c:v>143016</c:v>
                </c:pt>
                <c:pt idx="312">
                  <c:v>115403</c:v>
                </c:pt>
                <c:pt idx="313">
                  <c:v>123455</c:v>
                </c:pt>
                <c:pt idx="314">
                  <c:v>146801</c:v>
                </c:pt>
                <c:pt idx="315">
                  <c:v>140361</c:v>
                </c:pt>
                <c:pt idx="316">
                  <c:v>123038</c:v>
                </c:pt>
                <c:pt idx="317">
                  <c:v>75718.8</c:v>
                </c:pt>
                <c:pt idx="318">
                  <c:v>76744.4</c:v>
                </c:pt>
                <c:pt idx="319">
                  <c:v>99483.3</c:v>
                </c:pt>
                <c:pt idx="320">
                  <c:v>143540</c:v>
                </c:pt>
                <c:pt idx="321">
                  <c:v>104416</c:v>
                </c:pt>
                <c:pt idx="322">
                  <c:v>111559</c:v>
                </c:pt>
                <c:pt idx="323">
                  <c:v>148286</c:v>
                </c:pt>
                <c:pt idx="324">
                  <c:v>120281</c:v>
                </c:pt>
                <c:pt idx="325">
                  <c:v>124759</c:v>
                </c:pt>
                <c:pt idx="326">
                  <c:v>120487</c:v>
                </c:pt>
                <c:pt idx="327">
                  <c:v>151493</c:v>
                </c:pt>
                <c:pt idx="328">
                  <c:v>124779</c:v>
                </c:pt>
                <c:pt idx="329">
                  <c:v>98160.2</c:v>
                </c:pt>
                <c:pt idx="330">
                  <c:v>109322</c:v>
                </c:pt>
                <c:pt idx="331">
                  <c:v>130231</c:v>
                </c:pt>
                <c:pt idx="332">
                  <c:v>97915.2</c:v>
                </c:pt>
                <c:pt idx="333">
                  <c:v>105962</c:v>
                </c:pt>
                <c:pt idx="334">
                  <c:v>95478.2</c:v>
                </c:pt>
                <c:pt idx="335">
                  <c:v>111528</c:v>
                </c:pt>
                <c:pt idx="336">
                  <c:v>152846</c:v>
                </c:pt>
                <c:pt idx="337">
                  <c:v>126957</c:v>
                </c:pt>
                <c:pt idx="338">
                  <c:v>136335</c:v>
                </c:pt>
                <c:pt idx="339">
                  <c:v>109899</c:v>
                </c:pt>
                <c:pt idx="340">
                  <c:v>114668</c:v>
                </c:pt>
                <c:pt idx="341">
                  <c:v>90339.9</c:v>
                </c:pt>
                <c:pt idx="342">
                  <c:v>101483</c:v>
                </c:pt>
                <c:pt idx="343">
                  <c:v>150775</c:v>
                </c:pt>
                <c:pt idx="344">
                  <c:v>138398</c:v>
                </c:pt>
                <c:pt idx="345">
                  <c:v>135492</c:v>
                </c:pt>
                <c:pt idx="346">
                  <c:v>157979</c:v>
                </c:pt>
                <c:pt idx="347">
                  <c:v>152069</c:v>
                </c:pt>
                <c:pt idx="348">
                  <c:v>157728</c:v>
                </c:pt>
                <c:pt idx="349">
                  <c:v>152057</c:v>
                </c:pt>
                <c:pt idx="350">
                  <c:v>151760</c:v>
                </c:pt>
                <c:pt idx="351">
                  <c:v>156394</c:v>
                </c:pt>
                <c:pt idx="352">
                  <c:v>160263</c:v>
                </c:pt>
                <c:pt idx="353">
                  <c:v>126943</c:v>
                </c:pt>
                <c:pt idx="354">
                  <c:v>163134</c:v>
                </c:pt>
                <c:pt idx="355">
                  <c:v>143141</c:v>
                </c:pt>
                <c:pt idx="356">
                  <c:v>132717</c:v>
                </c:pt>
                <c:pt idx="357">
                  <c:v>161884</c:v>
                </c:pt>
                <c:pt idx="358">
                  <c:v>157177</c:v>
                </c:pt>
                <c:pt idx="359">
                  <c:v>142958</c:v>
                </c:pt>
                <c:pt idx="360">
                  <c:v>135756</c:v>
                </c:pt>
                <c:pt idx="361">
                  <c:v>105183</c:v>
                </c:pt>
                <c:pt idx="362">
                  <c:v>122074</c:v>
                </c:pt>
                <c:pt idx="363">
                  <c:v>106674</c:v>
                </c:pt>
                <c:pt idx="364">
                  <c:v>79113.6</c:v>
                </c:pt>
                <c:pt idx="365">
                  <c:v>115824</c:v>
                </c:pt>
                <c:pt idx="366">
                  <c:v>128351</c:v>
                </c:pt>
                <c:pt idx="367">
                  <c:v>113342</c:v>
                </c:pt>
                <c:pt idx="368">
                  <c:v>96768.8</c:v>
                </c:pt>
                <c:pt idx="369">
                  <c:v>112669</c:v>
                </c:pt>
                <c:pt idx="370">
                  <c:v>132609</c:v>
                </c:pt>
                <c:pt idx="371">
                  <c:v>105747</c:v>
                </c:pt>
                <c:pt idx="372">
                  <c:v>112233</c:v>
                </c:pt>
                <c:pt idx="373">
                  <c:v>122305</c:v>
                </c:pt>
                <c:pt idx="374">
                  <c:v>106850</c:v>
                </c:pt>
                <c:pt idx="375">
                  <c:v>111955</c:v>
                </c:pt>
                <c:pt idx="376">
                  <c:v>89115.9</c:v>
                </c:pt>
                <c:pt idx="377">
                  <c:v>123907</c:v>
                </c:pt>
                <c:pt idx="378">
                  <c:v>121635</c:v>
                </c:pt>
                <c:pt idx="379">
                  <c:v>138177</c:v>
                </c:pt>
              </c:numCache>
            </c:numRef>
          </c:val>
        </c:ser>
        <c:ser>
          <c:idx val="2"/>
          <c:order val="2"/>
          <c:tx>
            <c:v>rPk/s bge1</c:v>
          </c:tx>
          <c:spPr>
            <a:ln w="28575"/>
          </c:spPr>
          <c:marker>
            <c:symbol val="none"/>
          </c:marker>
          <c:cat>
            <c:numRef>
              <c:f>Nicstat!$O$39:$O$418</c:f>
              <c:numCache>
                <c:formatCode>General</c:formatCode>
                <c:ptCount val="380"/>
                <c:pt idx="0">
                  <c:v>42620.4616550926</c:v>
                </c:pt>
                <c:pt idx="1">
                  <c:v>42620.4616666667</c:v>
                </c:pt>
                <c:pt idx="2">
                  <c:v>42620.4616782407</c:v>
                </c:pt>
                <c:pt idx="3">
                  <c:v>42620.4616898148</c:v>
                </c:pt>
                <c:pt idx="4">
                  <c:v>42620.4617013889</c:v>
                </c:pt>
                <c:pt idx="5">
                  <c:v>42620.461712963</c:v>
                </c:pt>
                <c:pt idx="6">
                  <c:v>42620.461724537</c:v>
                </c:pt>
                <c:pt idx="7">
                  <c:v>42620.4617361111</c:v>
                </c:pt>
                <c:pt idx="8">
                  <c:v>42620.4617476852</c:v>
                </c:pt>
                <c:pt idx="9">
                  <c:v>42620.4617592593</c:v>
                </c:pt>
                <c:pt idx="10">
                  <c:v>42620.4617708333</c:v>
                </c:pt>
                <c:pt idx="11">
                  <c:v>42620.4617824074</c:v>
                </c:pt>
                <c:pt idx="12">
                  <c:v>42620.4617939815</c:v>
                </c:pt>
                <c:pt idx="13">
                  <c:v>42620.4618055556</c:v>
                </c:pt>
                <c:pt idx="14">
                  <c:v>42620.4618171296</c:v>
                </c:pt>
                <c:pt idx="15">
                  <c:v>42620.4618287037</c:v>
                </c:pt>
                <c:pt idx="16">
                  <c:v>42620.4618402778</c:v>
                </c:pt>
                <c:pt idx="17">
                  <c:v>42620.4618518519</c:v>
                </c:pt>
                <c:pt idx="18">
                  <c:v>42620.4618634259</c:v>
                </c:pt>
                <c:pt idx="19">
                  <c:v>42620.4629166667</c:v>
                </c:pt>
                <c:pt idx="20">
                  <c:v>42620.4629282407</c:v>
                </c:pt>
                <c:pt idx="21">
                  <c:v>42620.4629398148</c:v>
                </c:pt>
                <c:pt idx="22">
                  <c:v>42620.4629513889</c:v>
                </c:pt>
                <c:pt idx="23">
                  <c:v>42620.462962963</c:v>
                </c:pt>
                <c:pt idx="24">
                  <c:v>42620.462974537</c:v>
                </c:pt>
                <c:pt idx="25">
                  <c:v>42620.4629861111</c:v>
                </c:pt>
                <c:pt idx="26">
                  <c:v>42620.4629976852</c:v>
                </c:pt>
                <c:pt idx="27">
                  <c:v>42620.4630092593</c:v>
                </c:pt>
                <c:pt idx="28">
                  <c:v>42620.4630208333</c:v>
                </c:pt>
                <c:pt idx="29">
                  <c:v>42620.4630324074</c:v>
                </c:pt>
                <c:pt idx="30">
                  <c:v>42620.4630439815</c:v>
                </c:pt>
                <c:pt idx="31">
                  <c:v>42620.4630555556</c:v>
                </c:pt>
                <c:pt idx="32">
                  <c:v>42620.4630671296</c:v>
                </c:pt>
                <c:pt idx="33">
                  <c:v>42620.4630787037</c:v>
                </c:pt>
                <c:pt idx="34">
                  <c:v>42620.4630902778</c:v>
                </c:pt>
                <c:pt idx="35">
                  <c:v>42620.4631018518</c:v>
                </c:pt>
                <c:pt idx="36">
                  <c:v>42620.4631134259</c:v>
                </c:pt>
                <c:pt idx="37">
                  <c:v>42620.463125</c:v>
                </c:pt>
                <c:pt idx="38">
                  <c:v>42620.4641087963</c:v>
                </c:pt>
                <c:pt idx="39">
                  <c:v>42620.4641203704</c:v>
                </c:pt>
                <c:pt idx="40">
                  <c:v>42620.4641319444</c:v>
                </c:pt>
                <c:pt idx="41">
                  <c:v>42620.4641435185</c:v>
                </c:pt>
                <c:pt idx="42">
                  <c:v>42620.4641550926</c:v>
                </c:pt>
                <c:pt idx="43">
                  <c:v>42620.4641666667</c:v>
                </c:pt>
                <c:pt idx="44">
                  <c:v>42620.4641782407</c:v>
                </c:pt>
                <c:pt idx="45">
                  <c:v>42620.4641898148</c:v>
                </c:pt>
                <c:pt idx="46">
                  <c:v>42620.4642013889</c:v>
                </c:pt>
                <c:pt idx="47">
                  <c:v>42620.464212963</c:v>
                </c:pt>
                <c:pt idx="48">
                  <c:v>42620.464224537</c:v>
                </c:pt>
                <c:pt idx="49">
                  <c:v>42620.4642361111</c:v>
                </c:pt>
                <c:pt idx="50">
                  <c:v>42620.4642476852</c:v>
                </c:pt>
                <c:pt idx="51">
                  <c:v>42620.4642592593</c:v>
                </c:pt>
                <c:pt idx="52">
                  <c:v>42620.4642708333</c:v>
                </c:pt>
                <c:pt idx="53">
                  <c:v>42620.4642824074</c:v>
                </c:pt>
                <c:pt idx="54">
                  <c:v>42620.4642939815</c:v>
                </c:pt>
                <c:pt idx="55">
                  <c:v>42620.4643055556</c:v>
                </c:pt>
                <c:pt idx="56">
                  <c:v>42620.4643171296</c:v>
                </c:pt>
                <c:pt idx="57">
                  <c:v>42620.4653935185</c:v>
                </c:pt>
                <c:pt idx="58">
                  <c:v>42620.4654050926</c:v>
                </c:pt>
                <c:pt idx="59">
                  <c:v>42620.4654166667</c:v>
                </c:pt>
                <c:pt idx="60">
                  <c:v>42620.4654282407</c:v>
                </c:pt>
                <c:pt idx="61">
                  <c:v>42620.4654398148</c:v>
                </c:pt>
                <c:pt idx="62">
                  <c:v>42620.4654513889</c:v>
                </c:pt>
                <c:pt idx="63">
                  <c:v>42620.465462963</c:v>
                </c:pt>
                <c:pt idx="64">
                  <c:v>42620.465474537</c:v>
                </c:pt>
                <c:pt idx="65">
                  <c:v>42620.4654861111</c:v>
                </c:pt>
                <c:pt idx="66">
                  <c:v>42620.4654976852</c:v>
                </c:pt>
                <c:pt idx="67">
                  <c:v>42620.4655092593</c:v>
                </c:pt>
                <c:pt idx="68">
                  <c:v>42620.4655208333</c:v>
                </c:pt>
                <c:pt idx="69">
                  <c:v>42620.4655324074</c:v>
                </c:pt>
                <c:pt idx="70">
                  <c:v>42620.4655439815</c:v>
                </c:pt>
                <c:pt idx="71">
                  <c:v>42620.4655555556</c:v>
                </c:pt>
                <c:pt idx="72">
                  <c:v>42620.4655671296</c:v>
                </c:pt>
                <c:pt idx="73">
                  <c:v>42620.4655787037</c:v>
                </c:pt>
                <c:pt idx="74">
                  <c:v>42620.4655902778</c:v>
                </c:pt>
                <c:pt idx="75">
                  <c:v>42620.4656018519</c:v>
                </c:pt>
                <c:pt idx="76">
                  <c:v>42620.4665509259</c:v>
                </c:pt>
                <c:pt idx="77">
                  <c:v>42620.4665625</c:v>
                </c:pt>
                <c:pt idx="78">
                  <c:v>42620.4665740741</c:v>
                </c:pt>
                <c:pt idx="79">
                  <c:v>42620.4665856482</c:v>
                </c:pt>
                <c:pt idx="80">
                  <c:v>42620.4665972222</c:v>
                </c:pt>
                <c:pt idx="81">
                  <c:v>42620.4666087963</c:v>
                </c:pt>
                <c:pt idx="82">
                  <c:v>42620.4666203704</c:v>
                </c:pt>
                <c:pt idx="83">
                  <c:v>42620.4666319444</c:v>
                </c:pt>
                <c:pt idx="84">
                  <c:v>42620.4666435185</c:v>
                </c:pt>
                <c:pt idx="85">
                  <c:v>42620.4666550926</c:v>
                </c:pt>
                <c:pt idx="86">
                  <c:v>42620.4666666667</c:v>
                </c:pt>
                <c:pt idx="87">
                  <c:v>42620.4666782407</c:v>
                </c:pt>
                <c:pt idx="88">
                  <c:v>42620.4666898148</c:v>
                </c:pt>
                <c:pt idx="89">
                  <c:v>42620.4667013889</c:v>
                </c:pt>
                <c:pt idx="90">
                  <c:v>42620.466712963</c:v>
                </c:pt>
                <c:pt idx="91">
                  <c:v>42620.466724537</c:v>
                </c:pt>
                <c:pt idx="92">
                  <c:v>42620.4667361111</c:v>
                </c:pt>
                <c:pt idx="93">
                  <c:v>42620.4667476852</c:v>
                </c:pt>
                <c:pt idx="94">
                  <c:v>42620.4667592593</c:v>
                </c:pt>
                <c:pt idx="95">
                  <c:v>42620.4679166667</c:v>
                </c:pt>
                <c:pt idx="96">
                  <c:v>42620.4679282407</c:v>
                </c:pt>
                <c:pt idx="97">
                  <c:v>42620.4679398148</c:v>
                </c:pt>
                <c:pt idx="98">
                  <c:v>42620.4679513889</c:v>
                </c:pt>
                <c:pt idx="99">
                  <c:v>42620.467962963</c:v>
                </c:pt>
                <c:pt idx="100">
                  <c:v>42620.467974537</c:v>
                </c:pt>
                <c:pt idx="101">
                  <c:v>42620.4679861111</c:v>
                </c:pt>
                <c:pt idx="102">
                  <c:v>42620.4679976852</c:v>
                </c:pt>
                <c:pt idx="103">
                  <c:v>42620.4680092593</c:v>
                </c:pt>
                <c:pt idx="104">
                  <c:v>42620.4680208333</c:v>
                </c:pt>
                <c:pt idx="105">
                  <c:v>42620.4680324074</c:v>
                </c:pt>
                <c:pt idx="106">
                  <c:v>42620.4680439815</c:v>
                </c:pt>
                <c:pt idx="107">
                  <c:v>42620.4680555556</c:v>
                </c:pt>
                <c:pt idx="108">
                  <c:v>42620.4680671296</c:v>
                </c:pt>
                <c:pt idx="109">
                  <c:v>42620.4680787037</c:v>
                </c:pt>
                <c:pt idx="110">
                  <c:v>42620.4680902778</c:v>
                </c:pt>
                <c:pt idx="111">
                  <c:v>42620.4681018519</c:v>
                </c:pt>
                <c:pt idx="112">
                  <c:v>42620.4681134259</c:v>
                </c:pt>
                <c:pt idx="113">
                  <c:v>42620.468125</c:v>
                </c:pt>
                <c:pt idx="114">
                  <c:v>42620.4693634259</c:v>
                </c:pt>
                <c:pt idx="115">
                  <c:v>42620.469375</c:v>
                </c:pt>
                <c:pt idx="116">
                  <c:v>42620.4693865741</c:v>
                </c:pt>
                <c:pt idx="117">
                  <c:v>42620.4693981481</c:v>
                </c:pt>
                <c:pt idx="118">
                  <c:v>42620.4694097222</c:v>
                </c:pt>
                <c:pt idx="119">
                  <c:v>42620.4694212963</c:v>
                </c:pt>
                <c:pt idx="120">
                  <c:v>42620.4694328704</c:v>
                </c:pt>
                <c:pt idx="121">
                  <c:v>42620.4694444444</c:v>
                </c:pt>
                <c:pt idx="122">
                  <c:v>42620.4694560185</c:v>
                </c:pt>
                <c:pt idx="123">
                  <c:v>42620.4694675926</c:v>
                </c:pt>
                <c:pt idx="124">
                  <c:v>42620.4694791667</c:v>
                </c:pt>
                <c:pt idx="125">
                  <c:v>42620.4694907407</c:v>
                </c:pt>
                <c:pt idx="126">
                  <c:v>42620.4695023148</c:v>
                </c:pt>
                <c:pt idx="127">
                  <c:v>42620.4695138889</c:v>
                </c:pt>
                <c:pt idx="128">
                  <c:v>42620.469525463</c:v>
                </c:pt>
                <c:pt idx="129">
                  <c:v>42620.469537037</c:v>
                </c:pt>
                <c:pt idx="130">
                  <c:v>42620.4695486111</c:v>
                </c:pt>
                <c:pt idx="131">
                  <c:v>42620.4695601852</c:v>
                </c:pt>
                <c:pt idx="132">
                  <c:v>42620.4695717593</c:v>
                </c:pt>
                <c:pt idx="133">
                  <c:v>42620.4706828704</c:v>
                </c:pt>
                <c:pt idx="134">
                  <c:v>42620.4706944444</c:v>
                </c:pt>
                <c:pt idx="135">
                  <c:v>42620.4707060185</c:v>
                </c:pt>
                <c:pt idx="136">
                  <c:v>42620.4707175926</c:v>
                </c:pt>
                <c:pt idx="137">
                  <c:v>42620.4707291667</c:v>
                </c:pt>
                <c:pt idx="138">
                  <c:v>42620.4707407407</c:v>
                </c:pt>
                <c:pt idx="139">
                  <c:v>42620.4707523148</c:v>
                </c:pt>
                <c:pt idx="140">
                  <c:v>42620.4707638889</c:v>
                </c:pt>
                <c:pt idx="141">
                  <c:v>42620.470775463</c:v>
                </c:pt>
                <c:pt idx="142">
                  <c:v>42620.470787037</c:v>
                </c:pt>
                <c:pt idx="143">
                  <c:v>42620.4707986111</c:v>
                </c:pt>
                <c:pt idx="144">
                  <c:v>42620.4708101852</c:v>
                </c:pt>
                <c:pt idx="145">
                  <c:v>42620.4708217593</c:v>
                </c:pt>
                <c:pt idx="146">
                  <c:v>42620.4708333333</c:v>
                </c:pt>
                <c:pt idx="147">
                  <c:v>42620.4708449074</c:v>
                </c:pt>
                <c:pt idx="148">
                  <c:v>42620.4708564815</c:v>
                </c:pt>
                <c:pt idx="149">
                  <c:v>42620.4708680556</c:v>
                </c:pt>
                <c:pt idx="150">
                  <c:v>42620.4708796296</c:v>
                </c:pt>
                <c:pt idx="151">
                  <c:v>42620.4708912037</c:v>
                </c:pt>
                <c:pt idx="152">
                  <c:v>42620.4718634259</c:v>
                </c:pt>
                <c:pt idx="153">
                  <c:v>42620.471875</c:v>
                </c:pt>
                <c:pt idx="154">
                  <c:v>42620.4718865741</c:v>
                </c:pt>
                <c:pt idx="155">
                  <c:v>42620.4718981481</c:v>
                </c:pt>
                <c:pt idx="156">
                  <c:v>42620.4719097222</c:v>
                </c:pt>
                <c:pt idx="157">
                  <c:v>42620.4719212963</c:v>
                </c:pt>
                <c:pt idx="158">
                  <c:v>42620.4719328704</c:v>
                </c:pt>
                <c:pt idx="159">
                  <c:v>42620.4719444444</c:v>
                </c:pt>
                <c:pt idx="160">
                  <c:v>42620.4719560185</c:v>
                </c:pt>
                <c:pt idx="161">
                  <c:v>42620.4719675926</c:v>
                </c:pt>
                <c:pt idx="162">
                  <c:v>42620.4719791667</c:v>
                </c:pt>
                <c:pt idx="163">
                  <c:v>42620.4719907407</c:v>
                </c:pt>
                <c:pt idx="164">
                  <c:v>42620.4720023148</c:v>
                </c:pt>
                <c:pt idx="165">
                  <c:v>42620.4720138889</c:v>
                </c:pt>
                <c:pt idx="166">
                  <c:v>42620.472025463</c:v>
                </c:pt>
                <c:pt idx="167">
                  <c:v>42620.472037037</c:v>
                </c:pt>
                <c:pt idx="168">
                  <c:v>42620.4720486111</c:v>
                </c:pt>
                <c:pt idx="169">
                  <c:v>42620.4720601852</c:v>
                </c:pt>
                <c:pt idx="170">
                  <c:v>42620.4720717593</c:v>
                </c:pt>
                <c:pt idx="171">
                  <c:v>42620.473125</c:v>
                </c:pt>
                <c:pt idx="172">
                  <c:v>42620.4731365741</c:v>
                </c:pt>
                <c:pt idx="173">
                  <c:v>42620.4731481482</c:v>
                </c:pt>
                <c:pt idx="174">
                  <c:v>42620.4731597222</c:v>
                </c:pt>
                <c:pt idx="175">
                  <c:v>42620.4731712963</c:v>
                </c:pt>
                <c:pt idx="176">
                  <c:v>42620.4731828704</c:v>
                </c:pt>
                <c:pt idx="177">
                  <c:v>42620.4731944444</c:v>
                </c:pt>
                <c:pt idx="178">
                  <c:v>42620.4732060185</c:v>
                </c:pt>
                <c:pt idx="179">
                  <c:v>42620.4732175926</c:v>
                </c:pt>
                <c:pt idx="180">
                  <c:v>42620.4732291667</c:v>
                </c:pt>
                <c:pt idx="181">
                  <c:v>42620.4732407407</c:v>
                </c:pt>
                <c:pt idx="182">
                  <c:v>42620.4732523148</c:v>
                </c:pt>
                <c:pt idx="183">
                  <c:v>42620.4732638889</c:v>
                </c:pt>
                <c:pt idx="184">
                  <c:v>42620.473275463</c:v>
                </c:pt>
                <c:pt idx="185">
                  <c:v>42620.473287037</c:v>
                </c:pt>
                <c:pt idx="186">
                  <c:v>42620.4732986111</c:v>
                </c:pt>
                <c:pt idx="187">
                  <c:v>42620.4733101852</c:v>
                </c:pt>
                <c:pt idx="188">
                  <c:v>42620.4733217593</c:v>
                </c:pt>
                <c:pt idx="189">
                  <c:v>42620.4733333333</c:v>
                </c:pt>
                <c:pt idx="190">
                  <c:v>42620.4743634259</c:v>
                </c:pt>
                <c:pt idx="191">
                  <c:v>42620.474375</c:v>
                </c:pt>
                <c:pt idx="192">
                  <c:v>42620.4743865741</c:v>
                </c:pt>
                <c:pt idx="193">
                  <c:v>42620.4743981482</c:v>
                </c:pt>
                <c:pt idx="194">
                  <c:v>42620.4744097222</c:v>
                </c:pt>
                <c:pt idx="195">
                  <c:v>42620.4744212963</c:v>
                </c:pt>
                <c:pt idx="196">
                  <c:v>42620.4744328704</c:v>
                </c:pt>
                <c:pt idx="197">
                  <c:v>42620.4744444444</c:v>
                </c:pt>
                <c:pt idx="198">
                  <c:v>42620.4744560185</c:v>
                </c:pt>
                <c:pt idx="199">
                  <c:v>42620.4744675926</c:v>
                </c:pt>
                <c:pt idx="200">
                  <c:v>42620.4744791667</c:v>
                </c:pt>
                <c:pt idx="201">
                  <c:v>42620.4744907407</c:v>
                </c:pt>
                <c:pt idx="202">
                  <c:v>42620.4745023148</c:v>
                </c:pt>
                <c:pt idx="203">
                  <c:v>42620.4745138889</c:v>
                </c:pt>
                <c:pt idx="204">
                  <c:v>42620.474525463</c:v>
                </c:pt>
                <c:pt idx="205">
                  <c:v>42620.474537037</c:v>
                </c:pt>
                <c:pt idx="206">
                  <c:v>42620.4745486111</c:v>
                </c:pt>
                <c:pt idx="207">
                  <c:v>42620.4745601852</c:v>
                </c:pt>
                <c:pt idx="208">
                  <c:v>42620.4745717593</c:v>
                </c:pt>
                <c:pt idx="209">
                  <c:v>42620.4756481481</c:v>
                </c:pt>
                <c:pt idx="210">
                  <c:v>42620.4756597222</c:v>
                </c:pt>
                <c:pt idx="211">
                  <c:v>42620.4756712963</c:v>
                </c:pt>
                <c:pt idx="212">
                  <c:v>42620.4756828704</c:v>
                </c:pt>
                <c:pt idx="213">
                  <c:v>42620.4756944444</c:v>
                </c:pt>
                <c:pt idx="214">
                  <c:v>42620.4757060185</c:v>
                </c:pt>
                <c:pt idx="215">
                  <c:v>42620.4757175926</c:v>
                </c:pt>
                <c:pt idx="216">
                  <c:v>42620.4757291667</c:v>
                </c:pt>
                <c:pt idx="217">
                  <c:v>42620.4757407407</c:v>
                </c:pt>
                <c:pt idx="218">
                  <c:v>42620.4757523148</c:v>
                </c:pt>
                <c:pt idx="219">
                  <c:v>42620.4757638889</c:v>
                </c:pt>
                <c:pt idx="220">
                  <c:v>42620.475775463</c:v>
                </c:pt>
                <c:pt idx="221">
                  <c:v>42620.475787037</c:v>
                </c:pt>
                <c:pt idx="222">
                  <c:v>42620.4757986111</c:v>
                </c:pt>
                <c:pt idx="223">
                  <c:v>42620.4758101852</c:v>
                </c:pt>
                <c:pt idx="224">
                  <c:v>42620.4758217593</c:v>
                </c:pt>
                <c:pt idx="225">
                  <c:v>42620.4758333333</c:v>
                </c:pt>
                <c:pt idx="226">
                  <c:v>42620.4758449074</c:v>
                </c:pt>
                <c:pt idx="227">
                  <c:v>42620.4758564815</c:v>
                </c:pt>
                <c:pt idx="228">
                  <c:v>42620.4769097222</c:v>
                </c:pt>
                <c:pt idx="229">
                  <c:v>42620.4769212963</c:v>
                </c:pt>
                <c:pt idx="230">
                  <c:v>42620.4769328704</c:v>
                </c:pt>
                <c:pt idx="231">
                  <c:v>42620.4769444444</c:v>
                </c:pt>
                <c:pt idx="232">
                  <c:v>42620.4769560185</c:v>
                </c:pt>
                <c:pt idx="233">
                  <c:v>42620.4769675926</c:v>
                </c:pt>
                <c:pt idx="234">
                  <c:v>42620.4769791667</c:v>
                </c:pt>
                <c:pt idx="235">
                  <c:v>42620.4769907407</c:v>
                </c:pt>
                <c:pt idx="236">
                  <c:v>42620.4770023148</c:v>
                </c:pt>
                <c:pt idx="237">
                  <c:v>42620.4770138889</c:v>
                </c:pt>
                <c:pt idx="238">
                  <c:v>42620.477025463</c:v>
                </c:pt>
                <c:pt idx="239">
                  <c:v>42620.477037037</c:v>
                </c:pt>
                <c:pt idx="240">
                  <c:v>42620.4770486111</c:v>
                </c:pt>
                <c:pt idx="241">
                  <c:v>42620.4770601852</c:v>
                </c:pt>
                <c:pt idx="242">
                  <c:v>42620.4770717593</c:v>
                </c:pt>
                <c:pt idx="243">
                  <c:v>42620.4770833333</c:v>
                </c:pt>
                <c:pt idx="244">
                  <c:v>42620.4770949074</c:v>
                </c:pt>
                <c:pt idx="245">
                  <c:v>42620.4771064815</c:v>
                </c:pt>
                <c:pt idx="246">
                  <c:v>42620.4771180556</c:v>
                </c:pt>
                <c:pt idx="247">
                  <c:v>42620.4780671296</c:v>
                </c:pt>
                <c:pt idx="248">
                  <c:v>42620.4780787037</c:v>
                </c:pt>
                <c:pt idx="249">
                  <c:v>42620.4780902778</c:v>
                </c:pt>
                <c:pt idx="250">
                  <c:v>42620.4781018519</c:v>
                </c:pt>
                <c:pt idx="251">
                  <c:v>42620.4781134259</c:v>
                </c:pt>
                <c:pt idx="252">
                  <c:v>42620.478125</c:v>
                </c:pt>
                <c:pt idx="253">
                  <c:v>42620.4781365741</c:v>
                </c:pt>
                <c:pt idx="254">
                  <c:v>42620.4781481481</c:v>
                </c:pt>
                <c:pt idx="255">
                  <c:v>42620.4781597222</c:v>
                </c:pt>
                <c:pt idx="256">
                  <c:v>42620.4781712963</c:v>
                </c:pt>
                <c:pt idx="257">
                  <c:v>42620.4781828704</c:v>
                </c:pt>
                <c:pt idx="258">
                  <c:v>42620.4781944444</c:v>
                </c:pt>
                <c:pt idx="259">
                  <c:v>42620.4782060185</c:v>
                </c:pt>
                <c:pt idx="260">
                  <c:v>42620.4782175926</c:v>
                </c:pt>
                <c:pt idx="261">
                  <c:v>42620.4782291667</c:v>
                </c:pt>
                <c:pt idx="262">
                  <c:v>42620.4782407407</c:v>
                </c:pt>
                <c:pt idx="263">
                  <c:v>42620.4782523148</c:v>
                </c:pt>
                <c:pt idx="264">
                  <c:v>42620.4782638889</c:v>
                </c:pt>
                <c:pt idx="265">
                  <c:v>42620.478275463</c:v>
                </c:pt>
                <c:pt idx="266">
                  <c:v>42620.4792939815</c:v>
                </c:pt>
                <c:pt idx="267">
                  <c:v>42620.4793055556</c:v>
                </c:pt>
                <c:pt idx="268">
                  <c:v>42620.4793171296</c:v>
                </c:pt>
                <c:pt idx="269">
                  <c:v>42620.4793287037</c:v>
                </c:pt>
                <c:pt idx="270">
                  <c:v>42620.4793402778</c:v>
                </c:pt>
                <c:pt idx="271">
                  <c:v>42620.4793518518</c:v>
                </c:pt>
                <c:pt idx="272">
                  <c:v>42620.4793634259</c:v>
                </c:pt>
                <c:pt idx="273">
                  <c:v>42620.479375</c:v>
                </c:pt>
                <c:pt idx="274">
                  <c:v>42620.4793865741</c:v>
                </c:pt>
                <c:pt idx="275">
                  <c:v>42620.4793981481</c:v>
                </c:pt>
                <c:pt idx="276">
                  <c:v>42620.4794097222</c:v>
                </c:pt>
                <c:pt idx="277">
                  <c:v>42620.4794212963</c:v>
                </c:pt>
                <c:pt idx="278">
                  <c:v>42620.4794328704</c:v>
                </c:pt>
                <c:pt idx="279">
                  <c:v>42620.4794444444</c:v>
                </c:pt>
                <c:pt idx="280">
                  <c:v>42620.4794560185</c:v>
                </c:pt>
                <c:pt idx="281">
                  <c:v>42620.4794675926</c:v>
                </c:pt>
                <c:pt idx="282">
                  <c:v>42620.4794791667</c:v>
                </c:pt>
                <c:pt idx="283">
                  <c:v>42620.4794907407</c:v>
                </c:pt>
                <c:pt idx="284">
                  <c:v>42620.4795023148</c:v>
                </c:pt>
                <c:pt idx="285">
                  <c:v>42620.4806018519</c:v>
                </c:pt>
                <c:pt idx="286">
                  <c:v>42620.4806134259</c:v>
                </c:pt>
                <c:pt idx="287">
                  <c:v>42620.480625</c:v>
                </c:pt>
                <c:pt idx="288">
                  <c:v>42620.4806365741</c:v>
                </c:pt>
                <c:pt idx="289">
                  <c:v>42620.4806481482</c:v>
                </c:pt>
                <c:pt idx="290">
                  <c:v>42620.4806597222</c:v>
                </c:pt>
                <c:pt idx="291">
                  <c:v>42620.4806712963</c:v>
                </c:pt>
                <c:pt idx="292">
                  <c:v>42620.4806828704</c:v>
                </c:pt>
                <c:pt idx="293">
                  <c:v>42620.4806944444</c:v>
                </c:pt>
                <c:pt idx="294">
                  <c:v>42620.4807060185</c:v>
                </c:pt>
                <c:pt idx="295">
                  <c:v>42620.4807175926</c:v>
                </c:pt>
                <c:pt idx="296">
                  <c:v>42620.4807291667</c:v>
                </c:pt>
                <c:pt idx="297">
                  <c:v>42620.4807407407</c:v>
                </c:pt>
                <c:pt idx="298">
                  <c:v>42620.4807523148</c:v>
                </c:pt>
                <c:pt idx="299">
                  <c:v>42620.4807638889</c:v>
                </c:pt>
                <c:pt idx="300">
                  <c:v>42620.480775463</c:v>
                </c:pt>
                <c:pt idx="301">
                  <c:v>42620.480787037</c:v>
                </c:pt>
                <c:pt idx="302">
                  <c:v>42620.4807986111</c:v>
                </c:pt>
                <c:pt idx="303">
                  <c:v>42620.4808101852</c:v>
                </c:pt>
                <c:pt idx="304">
                  <c:v>42620.4819212963</c:v>
                </c:pt>
                <c:pt idx="305">
                  <c:v>42620.4819328704</c:v>
                </c:pt>
                <c:pt idx="306">
                  <c:v>42620.4819444444</c:v>
                </c:pt>
                <c:pt idx="307">
                  <c:v>42620.4819560185</c:v>
                </c:pt>
                <c:pt idx="308">
                  <c:v>42620.4819675926</c:v>
                </c:pt>
                <c:pt idx="309">
                  <c:v>42620.4819791667</c:v>
                </c:pt>
                <c:pt idx="310">
                  <c:v>42620.4819907407</c:v>
                </c:pt>
                <c:pt idx="311">
                  <c:v>42620.4820023148</c:v>
                </c:pt>
                <c:pt idx="312">
                  <c:v>42620.4820138889</c:v>
                </c:pt>
                <c:pt idx="313">
                  <c:v>42620.482025463</c:v>
                </c:pt>
                <c:pt idx="314">
                  <c:v>42620.482037037</c:v>
                </c:pt>
                <c:pt idx="315">
                  <c:v>42620.4820486111</c:v>
                </c:pt>
                <c:pt idx="316">
                  <c:v>42620.4820601852</c:v>
                </c:pt>
                <c:pt idx="317">
                  <c:v>42620.4820717593</c:v>
                </c:pt>
                <c:pt idx="318">
                  <c:v>42620.4820833333</c:v>
                </c:pt>
                <c:pt idx="319">
                  <c:v>42620.4820949074</c:v>
                </c:pt>
                <c:pt idx="320">
                  <c:v>42620.4821064815</c:v>
                </c:pt>
                <c:pt idx="321">
                  <c:v>42620.4821180556</c:v>
                </c:pt>
                <c:pt idx="322">
                  <c:v>42620.4821296296</c:v>
                </c:pt>
                <c:pt idx="323">
                  <c:v>42620.4831597222</c:v>
                </c:pt>
                <c:pt idx="324">
                  <c:v>42620.4831712963</c:v>
                </c:pt>
                <c:pt idx="325">
                  <c:v>42620.4831828704</c:v>
                </c:pt>
                <c:pt idx="326">
                  <c:v>42620.4831944444</c:v>
                </c:pt>
                <c:pt idx="327">
                  <c:v>42620.4832060185</c:v>
                </c:pt>
                <c:pt idx="328">
                  <c:v>42620.4832175926</c:v>
                </c:pt>
                <c:pt idx="329">
                  <c:v>42620.4832291667</c:v>
                </c:pt>
                <c:pt idx="330">
                  <c:v>42620.4832407407</c:v>
                </c:pt>
                <c:pt idx="331">
                  <c:v>42620.4832523148</c:v>
                </c:pt>
                <c:pt idx="332">
                  <c:v>42620.4832638889</c:v>
                </c:pt>
                <c:pt idx="333">
                  <c:v>42620.483275463</c:v>
                </c:pt>
                <c:pt idx="334">
                  <c:v>42620.483287037</c:v>
                </c:pt>
                <c:pt idx="335">
                  <c:v>42620.4832986111</c:v>
                </c:pt>
                <c:pt idx="336">
                  <c:v>42620.4833101852</c:v>
                </c:pt>
                <c:pt idx="337">
                  <c:v>42620.4833217593</c:v>
                </c:pt>
                <c:pt idx="338">
                  <c:v>42620.4833333333</c:v>
                </c:pt>
                <c:pt idx="339">
                  <c:v>42620.4833449074</c:v>
                </c:pt>
                <c:pt idx="340">
                  <c:v>42620.4833564815</c:v>
                </c:pt>
                <c:pt idx="341">
                  <c:v>42620.4833680556</c:v>
                </c:pt>
                <c:pt idx="342">
                  <c:v>42620.4843634259</c:v>
                </c:pt>
                <c:pt idx="343">
                  <c:v>42620.484375</c:v>
                </c:pt>
                <c:pt idx="344">
                  <c:v>42620.4843865741</c:v>
                </c:pt>
                <c:pt idx="345">
                  <c:v>42620.4843981481</c:v>
                </c:pt>
                <c:pt idx="346">
                  <c:v>42620.4844097222</c:v>
                </c:pt>
                <c:pt idx="347">
                  <c:v>42620.4844212963</c:v>
                </c:pt>
                <c:pt idx="348">
                  <c:v>42620.4844328704</c:v>
                </c:pt>
                <c:pt idx="349">
                  <c:v>42620.4844444444</c:v>
                </c:pt>
                <c:pt idx="350">
                  <c:v>42620.4844560185</c:v>
                </c:pt>
                <c:pt idx="351">
                  <c:v>42620.4844675926</c:v>
                </c:pt>
                <c:pt idx="352">
                  <c:v>42620.4844791667</c:v>
                </c:pt>
                <c:pt idx="353">
                  <c:v>42620.4844907407</c:v>
                </c:pt>
                <c:pt idx="354">
                  <c:v>42620.4845023148</c:v>
                </c:pt>
                <c:pt idx="355">
                  <c:v>42620.4845138889</c:v>
                </c:pt>
                <c:pt idx="356">
                  <c:v>42620.484525463</c:v>
                </c:pt>
                <c:pt idx="357">
                  <c:v>42620.484537037</c:v>
                </c:pt>
                <c:pt idx="358">
                  <c:v>42620.4845486111</c:v>
                </c:pt>
                <c:pt idx="359">
                  <c:v>42620.4845601852</c:v>
                </c:pt>
                <c:pt idx="360">
                  <c:v>42620.4845717593</c:v>
                </c:pt>
                <c:pt idx="361">
                  <c:v>42620.4855324074</c:v>
                </c:pt>
                <c:pt idx="362">
                  <c:v>42620.4855439815</c:v>
                </c:pt>
                <c:pt idx="363">
                  <c:v>42620.4855555556</c:v>
                </c:pt>
                <c:pt idx="364">
                  <c:v>42620.4855671296</c:v>
                </c:pt>
                <c:pt idx="365">
                  <c:v>42620.4855787037</c:v>
                </c:pt>
                <c:pt idx="366">
                  <c:v>42620.4855902778</c:v>
                </c:pt>
                <c:pt idx="367">
                  <c:v>42620.4856018519</c:v>
                </c:pt>
                <c:pt idx="368">
                  <c:v>42620.4856134259</c:v>
                </c:pt>
                <c:pt idx="369">
                  <c:v>42620.485625</c:v>
                </c:pt>
                <c:pt idx="370">
                  <c:v>42620.4856365741</c:v>
                </c:pt>
                <c:pt idx="371">
                  <c:v>42620.4856481481</c:v>
                </c:pt>
                <c:pt idx="372">
                  <c:v>42620.4856597222</c:v>
                </c:pt>
                <c:pt idx="373">
                  <c:v>42620.4856712963</c:v>
                </c:pt>
                <c:pt idx="374">
                  <c:v>42620.4856828704</c:v>
                </c:pt>
                <c:pt idx="375">
                  <c:v>42620.4856944444</c:v>
                </c:pt>
                <c:pt idx="376">
                  <c:v>42620.4857060185</c:v>
                </c:pt>
                <c:pt idx="377">
                  <c:v>42620.4857175926</c:v>
                </c:pt>
                <c:pt idx="378">
                  <c:v>42620.4857291667</c:v>
                </c:pt>
                <c:pt idx="379">
                  <c:v>42620.4857407407</c:v>
                </c:pt>
              </c:numCache>
            </c:numRef>
          </c:cat>
          <c:val>
            <c:numRef>
              <c:f>Nicstat!$R$39:$R$418</c:f>
              <c:numCache>
                <c:formatCode>General</c:formatCode>
                <c:ptCount val="380"/>
                <c:pt idx="0">
                  <c:v>1616.6</c:v>
                </c:pt>
                <c:pt idx="1">
                  <c:v>777.8</c:v>
                </c:pt>
                <c:pt idx="2">
                  <c:v>794.7</c:v>
                </c:pt>
                <c:pt idx="3">
                  <c:v>843.9</c:v>
                </c:pt>
                <c:pt idx="4">
                  <c:v>99.85</c:v>
                </c:pt>
                <c:pt idx="5">
                  <c:v>815.8</c:v>
                </c:pt>
                <c:pt idx="6">
                  <c:v>955.5</c:v>
                </c:pt>
                <c:pt idx="7">
                  <c:v>237.9</c:v>
                </c:pt>
                <c:pt idx="8">
                  <c:v>535.3</c:v>
                </c:pt>
                <c:pt idx="9">
                  <c:v>1347.9</c:v>
                </c:pt>
                <c:pt idx="10">
                  <c:v>942.4</c:v>
                </c:pt>
                <c:pt idx="11">
                  <c:v>981.2</c:v>
                </c:pt>
                <c:pt idx="12">
                  <c:v>355.3</c:v>
                </c:pt>
                <c:pt idx="13">
                  <c:v>579.7</c:v>
                </c:pt>
                <c:pt idx="14">
                  <c:v>699.8</c:v>
                </c:pt>
                <c:pt idx="15">
                  <c:v>628.1</c:v>
                </c:pt>
                <c:pt idx="16">
                  <c:v>767.5</c:v>
                </c:pt>
                <c:pt idx="17">
                  <c:v>618</c:v>
                </c:pt>
                <c:pt idx="18">
                  <c:v>173</c:v>
                </c:pt>
                <c:pt idx="19">
                  <c:v>909</c:v>
                </c:pt>
                <c:pt idx="20">
                  <c:v>1047.8</c:v>
                </c:pt>
                <c:pt idx="21">
                  <c:v>960.9</c:v>
                </c:pt>
                <c:pt idx="22">
                  <c:v>2407.9</c:v>
                </c:pt>
                <c:pt idx="23">
                  <c:v>1068.7</c:v>
                </c:pt>
                <c:pt idx="24">
                  <c:v>1318.9</c:v>
                </c:pt>
                <c:pt idx="25">
                  <c:v>962.1</c:v>
                </c:pt>
                <c:pt idx="26">
                  <c:v>946</c:v>
                </c:pt>
                <c:pt idx="27">
                  <c:v>1341.7</c:v>
                </c:pt>
                <c:pt idx="28">
                  <c:v>503.7</c:v>
                </c:pt>
                <c:pt idx="29">
                  <c:v>834.8</c:v>
                </c:pt>
                <c:pt idx="30">
                  <c:v>1036.6</c:v>
                </c:pt>
                <c:pt idx="31">
                  <c:v>1717.5</c:v>
                </c:pt>
                <c:pt idx="32">
                  <c:v>422.8</c:v>
                </c:pt>
                <c:pt idx="33">
                  <c:v>403.9</c:v>
                </c:pt>
                <c:pt idx="34">
                  <c:v>429.6</c:v>
                </c:pt>
                <c:pt idx="35">
                  <c:v>762.7</c:v>
                </c:pt>
                <c:pt idx="36">
                  <c:v>991</c:v>
                </c:pt>
                <c:pt idx="37">
                  <c:v>840.4</c:v>
                </c:pt>
                <c:pt idx="38">
                  <c:v>508</c:v>
                </c:pt>
                <c:pt idx="39">
                  <c:v>312.4</c:v>
                </c:pt>
                <c:pt idx="40">
                  <c:v>4.57</c:v>
                </c:pt>
                <c:pt idx="41">
                  <c:v>165.1</c:v>
                </c:pt>
                <c:pt idx="42">
                  <c:v>467</c:v>
                </c:pt>
                <c:pt idx="43">
                  <c:v>388.4</c:v>
                </c:pt>
                <c:pt idx="44">
                  <c:v>678.1</c:v>
                </c:pt>
                <c:pt idx="45">
                  <c:v>422</c:v>
                </c:pt>
                <c:pt idx="46">
                  <c:v>502.4</c:v>
                </c:pt>
                <c:pt idx="47">
                  <c:v>458.1</c:v>
                </c:pt>
                <c:pt idx="48">
                  <c:v>485.4</c:v>
                </c:pt>
                <c:pt idx="49">
                  <c:v>488.1</c:v>
                </c:pt>
                <c:pt idx="50">
                  <c:v>462.1</c:v>
                </c:pt>
                <c:pt idx="51">
                  <c:v>248.1</c:v>
                </c:pt>
                <c:pt idx="52">
                  <c:v>177</c:v>
                </c:pt>
                <c:pt idx="53">
                  <c:v>457.3</c:v>
                </c:pt>
                <c:pt idx="54">
                  <c:v>438.5</c:v>
                </c:pt>
                <c:pt idx="55">
                  <c:v>407.6</c:v>
                </c:pt>
                <c:pt idx="56">
                  <c:v>916.8</c:v>
                </c:pt>
                <c:pt idx="57">
                  <c:v>416.7</c:v>
                </c:pt>
                <c:pt idx="58">
                  <c:v>461.9</c:v>
                </c:pt>
                <c:pt idx="59">
                  <c:v>463.1</c:v>
                </c:pt>
                <c:pt idx="60">
                  <c:v>458.7</c:v>
                </c:pt>
                <c:pt idx="61">
                  <c:v>377.7</c:v>
                </c:pt>
                <c:pt idx="62">
                  <c:v>482.3</c:v>
                </c:pt>
                <c:pt idx="63">
                  <c:v>373.4</c:v>
                </c:pt>
                <c:pt idx="64">
                  <c:v>408.4</c:v>
                </c:pt>
                <c:pt idx="65">
                  <c:v>250.5</c:v>
                </c:pt>
                <c:pt idx="66">
                  <c:v>329.1</c:v>
                </c:pt>
                <c:pt idx="67">
                  <c:v>66.86</c:v>
                </c:pt>
                <c:pt idx="68">
                  <c:v>347.9</c:v>
                </c:pt>
                <c:pt idx="69">
                  <c:v>461.1</c:v>
                </c:pt>
                <c:pt idx="70">
                  <c:v>409.6</c:v>
                </c:pt>
                <c:pt idx="71">
                  <c:v>468</c:v>
                </c:pt>
                <c:pt idx="72">
                  <c:v>446</c:v>
                </c:pt>
                <c:pt idx="73">
                  <c:v>510.3</c:v>
                </c:pt>
                <c:pt idx="74">
                  <c:v>454.3</c:v>
                </c:pt>
                <c:pt idx="75">
                  <c:v>506.6</c:v>
                </c:pt>
                <c:pt idx="76">
                  <c:v>227.7</c:v>
                </c:pt>
                <c:pt idx="77">
                  <c:v>525.9</c:v>
                </c:pt>
                <c:pt idx="78">
                  <c:v>669.8</c:v>
                </c:pt>
                <c:pt idx="79">
                  <c:v>403.8</c:v>
                </c:pt>
                <c:pt idx="80">
                  <c:v>693.1</c:v>
                </c:pt>
                <c:pt idx="81">
                  <c:v>264.3</c:v>
                </c:pt>
                <c:pt idx="82">
                  <c:v>335.7</c:v>
                </c:pt>
                <c:pt idx="83">
                  <c:v>392.6</c:v>
                </c:pt>
                <c:pt idx="84">
                  <c:v>468.4</c:v>
                </c:pt>
                <c:pt idx="85">
                  <c:v>454.4</c:v>
                </c:pt>
                <c:pt idx="86">
                  <c:v>392</c:v>
                </c:pt>
                <c:pt idx="87">
                  <c:v>500.4</c:v>
                </c:pt>
                <c:pt idx="88">
                  <c:v>1355.1</c:v>
                </c:pt>
                <c:pt idx="89">
                  <c:v>1197.6</c:v>
                </c:pt>
                <c:pt idx="90">
                  <c:v>4812.1</c:v>
                </c:pt>
                <c:pt idx="91">
                  <c:v>2338.1</c:v>
                </c:pt>
                <c:pt idx="92">
                  <c:v>336.8</c:v>
                </c:pt>
                <c:pt idx="93">
                  <c:v>208.8</c:v>
                </c:pt>
                <c:pt idx="94">
                  <c:v>244.4</c:v>
                </c:pt>
                <c:pt idx="95">
                  <c:v>458.6</c:v>
                </c:pt>
                <c:pt idx="96">
                  <c:v>435.7</c:v>
                </c:pt>
                <c:pt idx="97">
                  <c:v>482.6</c:v>
                </c:pt>
                <c:pt idx="98">
                  <c:v>446.8</c:v>
                </c:pt>
                <c:pt idx="99">
                  <c:v>449.9</c:v>
                </c:pt>
                <c:pt idx="100">
                  <c:v>376.1</c:v>
                </c:pt>
                <c:pt idx="101">
                  <c:v>76.25</c:v>
                </c:pt>
                <c:pt idx="102">
                  <c:v>789.5</c:v>
                </c:pt>
                <c:pt idx="103">
                  <c:v>177.4</c:v>
                </c:pt>
                <c:pt idx="104">
                  <c:v>246.7</c:v>
                </c:pt>
                <c:pt idx="105">
                  <c:v>321.1</c:v>
                </c:pt>
                <c:pt idx="106">
                  <c:v>3.81</c:v>
                </c:pt>
                <c:pt idx="107">
                  <c:v>27.81</c:v>
                </c:pt>
                <c:pt idx="108">
                  <c:v>526.2</c:v>
                </c:pt>
                <c:pt idx="109">
                  <c:v>614</c:v>
                </c:pt>
                <c:pt idx="110">
                  <c:v>620.6</c:v>
                </c:pt>
                <c:pt idx="111">
                  <c:v>1094.2</c:v>
                </c:pt>
                <c:pt idx="112">
                  <c:v>576.3</c:v>
                </c:pt>
                <c:pt idx="113">
                  <c:v>569.9</c:v>
                </c:pt>
                <c:pt idx="114">
                  <c:v>1086.7</c:v>
                </c:pt>
                <c:pt idx="115">
                  <c:v>517.4</c:v>
                </c:pt>
                <c:pt idx="116">
                  <c:v>493.8</c:v>
                </c:pt>
                <c:pt idx="117">
                  <c:v>222.7</c:v>
                </c:pt>
                <c:pt idx="118">
                  <c:v>321.1</c:v>
                </c:pt>
                <c:pt idx="119">
                  <c:v>417</c:v>
                </c:pt>
                <c:pt idx="120">
                  <c:v>430.5</c:v>
                </c:pt>
                <c:pt idx="121">
                  <c:v>564.8</c:v>
                </c:pt>
                <c:pt idx="122">
                  <c:v>646.4</c:v>
                </c:pt>
                <c:pt idx="123">
                  <c:v>567.6</c:v>
                </c:pt>
                <c:pt idx="124">
                  <c:v>1291.9</c:v>
                </c:pt>
                <c:pt idx="125">
                  <c:v>554.1</c:v>
                </c:pt>
                <c:pt idx="126">
                  <c:v>862.7</c:v>
                </c:pt>
                <c:pt idx="127">
                  <c:v>913.3</c:v>
                </c:pt>
                <c:pt idx="128">
                  <c:v>507.5</c:v>
                </c:pt>
                <c:pt idx="129">
                  <c:v>595.4</c:v>
                </c:pt>
                <c:pt idx="130">
                  <c:v>660.2</c:v>
                </c:pt>
                <c:pt idx="131">
                  <c:v>793.6</c:v>
                </c:pt>
                <c:pt idx="132">
                  <c:v>861.7</c:v>
                </c:pt>
                <c:pt idx="133">
                  <c:v>0</c:v>
                </c:pt>
                <c:pt idx="134">
                  <c:v>158.4</c:v>
                </c:pt>
                <c:pt idx="135">
                  <c:v>457.5</c:v>
                </c:pt>
                <c:pt idx="136">
                  <c:v>371.5</c:v>
                </c:pt>
                <c:pt idx="137">
                  <c:v>418.3</c:v>
                </c:pt>
                <c:pt idx="138">
                  <c:v>322.5</c:v>
                </c:pt>
                <c:pt idx="139">
                  <c:v>339.1</c:v>
                </c:pt>
                <c:pt idx="140">
                  <c:v>395.4</c:v>
                </c:pt>
                <c:pt idx="141">
                  <c:v>888.2</c:v>
                </c:pt>
                <c:pt idx="142">
                  <c:v>466.9</c:v>
                </c:pt>
                <c:pt idx="143">
                  <c:v>386.6</c:v>
                </c:pt>
                <c:pt idx="144">
                  <c:v>296</c:v>
                </c:pt>
                <c:pt idx="145">
                  <c:v>277.3</c:v>
                </c:pt>
                <c:pt idx="146">
                  <c:v>323.5</c:v>
                </c:pt>
                <c:pt idx="147">
                  <c:v>984.9</c:v>
                </c:pt>
                <c:pt idx="148">
                  <c:v>551.5</c:v>
                </c:pt>
                <c:pt idx="149">
                  <c:v>322.8</c:v>
                </c:pt>
                <c:pt idx="150">
                  <c:v>404.1</c:v>
                </c:pt>
                <c:pt idx="151">
                  <c:v>673.2</c:v>
                </c:pt>
                <c:pt idx="152">
                  <c:v>359.6</c:v>
                </c:pt>
                <c:pt idx="153">
                  <c:v>837.4</c:v>
                </c:pt>
                <c:pt idx="154">
                  <c:v>805.9</c:v>
                </c:pt>
                <c:pt idx="155">
                  <c:v>616.4</c:v>
                </c:pt>
                <c:pt idx="156">
                  <c:v>604</c:v>
                </c:pt>
                <c:pt idx="157">
                  <c:v>516.7</c:v>
                </c:pt>
                <c:pt idx="158">
                  <c:v>406.3</c:v>
                </c:pt>
                <c:pt idx="159">
                  <c:v>328</c:v>
                </c:pt>
                <c:pt idx="160">
                  <c:v>374.1</c:v>
                </c:pt>
                <c:pt idx="161">
                  <c:v>185.7</c:v>
                </c:pt>
                <c:pt idx="162">
                  <c:v>0</c:v>
                </c:pt>
                <c:pt idx="163">
                  <c:v>0</c:v>
                </c:pt>
                <c:pt idx="164">
                  <c:v>238.2</c:v>
                </c:pt>
                <c:pt idx="165">
                  <c:v>238.6</c:v>
                </c:pt>
                <c:pt idx="166">
                  <c:v>183.1</c:v>
                </c:pt>
                <c:pt idx="167">
                  <c:v>225</c:v>
                </c:pt>
                <c:pt idx="168">
                  <c:v>119.1</c:v>
                </c:pt>
                <c:pt idx="169">
                  <c:v>0</c:v>
                </c:pt>
                <c:pt idx="170">
                  <c:v>0</c:v>
                </c:pt>
                <c:pt idx="171">
                  <c:v>442.3</c:v>
                </c:pt>
                <c:pt idx="172">
                  <c:v>323.1</c:v>
                </c:pt>
                <c:pt idx="173">
                  <c:v>397.8</c:v>
                </c:pt>
                <c:pt idx="174">
                  <c:v>77.82</c:v>
                </c:pt>
                <c:pt idx="175">
                  <c:v>22.26</c:v>
                </c:pt>
                <c:pt idx="176">
                  <c:v>388.9</c:v>
                </c:pt>
                <c:pt idx="177">
                  <c:v>455.7</c:v>
                </c:pt>
                <c:pt idx="178">
                  <c:v>810.5</c:v>
                </c:pt>
                <c:pt idx="179">
                  <c:v>710.2</c:v>
                </c:pt>
                <c:pt idx="180">
                  <c:v>600</c:v>
                </c:pt>
                <c:pt idx="181">
                  <c:v>473.1</c:v>
                </c:pt>
                <c:pt idx="182">
                  <c:v>528.1</c:v>
                </c:pt>
                <c:pt idx="183">
                  <c:v>466.3</c:v>
                </c:pt>
                <c:pt idx="184">
                  <c:v>903.1</c:v>
                </c:pt>
                <c:pt idx="185">
                  <c:v>0</c:v>
                </c:pt>
                <c:pt idx="186">
                  <c:v>0</c:v>
                </c:pt>
                <c:pt idx="187">
                  <c:v>1.88</c:v>
                </c:pt>
                <c:pt idx="188">
                  <c:v>1271.4</c:v>
                </c:pt>
                <c:pt idx="189">
                  <c:v>1594.7</c:v>
                </c:pt>
                <c:pt idx="190">
                  <c:v>1148.5</c:v>
                </c:pt>
                <c:pt idx="191">
                  <c:v>589.9</c:v>
                </c:pt>
                <c:pt idx="192">
                  <c:v>337.2</c:v>
                </c:pt>
                <c:pt idx="193">
                  <c:v>468.8</c:v>
                </c:pt>
                <c:pt idx="194">
                  <c:v>69.83</c:v>
                </c:pt>
                <c:pt idx="195">
                  <c:v>0</c:v>
                </c:pt>
                <c:pt idx="196">
                  <c:v>153.5</c:v>
                </c:pt>
                <c:pt idx="197">
                  <c:v>496.1</c:v>
                </c:pt>
                <c:pt idx="198">
                  <c:v>325.6</c:v>
                </c:pt>
                <c:pt idx="199">
                  <c:v>341.3</c:v>
                </c:pt>
                <c:pt idx="200">
                  <c:v>725.5</c:v>
                </c:pt>
                <c:pt idx="201">
                  <c:v>669.6</c:v>
                </c:pt>
                <c:pt idx="202">
                  <c:v>424.2</c:v>
                </c:pt>
                <c:pt idx="203">
                  <c:v>399.4</c:v>
                </c:pt>
                <c:pt idx="204">
                  <c:v>632.9</c:v>
                </c:pt>
                <c:pt idx="205">
                  <c:v>798.2</c:v>
                </c:pt>
                <c:pt idx="206">
                  <c:v>823.4</c:v>
                </c:pt>
                <c:pt idx="207">
                  <c:v>699.5</c:v>
                </c:pt>
                <c:pt idx="208">
                  <c:v>1096.9</c:v>
                </c:pt>
                <c:pt idx="209">
                  <c:v>973.6</c:v>
                </c:pt>
                <c:pt idx="210">
                  <c:v>953.4</c:v>
                </c:pt>
                <c:pt idx="211">
                  <c:v>638.7</c:v>
                </c:pt>
                <c:pt idx="212">
                  <c:v>1103</c:v>
                </c:pt>
                <c:pt idx="213">
                  <c:v>2001.7</c:v>
                </c:pt>
                <c:pt idx="214">
                  <c:v>797.9</c:v>
                </c:pt>
                <c:pt idx="215">
                  <c:v>366.6</c:v>
                </c:pt>
                <c:pt idx="216">
                  <c:v>576.5</c:v>
                </c:pt>
                <c:pt idx="217">
                  <c:v>616.1</c:v>
                </c:pt>
                <c:pt idx="218">
                  <c:v>378.1</c:v>
                </c:pt>
                <c:pt idx="219">
                  <c:v>525</c:v>
                </c:pt>
                <c:pt idx="220">
                  <c:v>700.4</c:v>
                </c:pt>
                <c:pt idx="221">
                  <c:v>1233.4</c:v>
                </c:pt>
                <c:pt idx="222">
                  <c:v>291.9</c:v>
                </c:pt>
                <c:pt idx="223">
                  <c:v>841.4</c:v>
                </c:pt>
                <c:pt idx="224">
                  <c:v>816.7</c:v>
                </c:pt>
                <c:pt idx="225">
                  <c:v>1181.1</c:v>
                </c:pt>
                <c:pt idx="226">
                  <c:v>434.1</c:v>
                </c:pt>
                <c:pt idx="227">
                  <c:v>584.1</c:v>
                </c:pt>
                <c:pt idx="228">
                  <c:v>201.1</c:v>
                </c:pt>
                <c:pt idx="229">
                  <c:v>558.1</c:v>
                </c:pt>
                <c:pt idx="230">
                  <c:v>689.5</c:v>
                </c:pt>
                <c:pt idx="231">
                  <c:v>983.2</c:v>
                </c:pt>
                <c:pt idx="232">
                  <c:v>619.5</c:v>
                </c:pt>
                <c:pt idx="233">
                  <c:v>484.7</c:v>
                </c:pt>
                <c:pt idx="234">
                  <c:v>473.7</c:v>
                </c:pt>
                <c:pt idx="235">
                  <c:v>252.5</c:v>
                </c:pt>
                <c:pt idx="236">
                  <c:v>639.8</c:v>
                </c:pt>
                <c:pt idx="237">
                  <c:v>1039.3</c:v>
                </c:pt>
                <c:pt idx="238">
                  <c:v>849.6</c:v>
                </c:pt>
                <c:pt idx="239">
                  <c:v>762.4</c:v>
                </c:pt>
                <c:pt idx="240">
                  <c:v>736.7</c:v>
                </c:pt>
                <c:pt idx="241">
                  <c:v>385.2</c:v>
                </c:pt>
                <c:pt idx="242">
                  <c:v>662.2</c:v>
                </c:pt>
                <c:pt idx="243">
                  <c:v>247.5</c:v>
                </c:pt>
                <c:pt idx="244">
                  <c:v>249.4</c:v>
                </c:pt>
                <c:pt idx="245">
                  <c:v>832.8</c:v>
                </c:pt>
                <c:pt idx="246">
                  <c:v>520.3</c:v>
                </c:pt>
                <c:pt idx="247">
                  <c:v>382.8</c:v>
                </c:pt>
                <c:pt idx="248">
                  <c:v>480.5</c:v>
                </c:pt>
                <c:pt idx="249">
                  <c:v>399.1</c:v>
                </c:pt>
                <c:pt idx="250">
                  <c:v>488.3</c:v>
                </c:pt>
                <c:pt idx="251">
                  <c:v>525.3</c:v>
                </c:pt>
                <c:pt idx="252">
                  <c:v>643.1</c:v>
                </c:pt>
                <c:pt idx="253">
                  <c:v>689.1</c:v>
                </c:pt>
                <c:pt idx="254">
                  <c:v>409.7</c:v>
                </c:pt>
                <c:pt idx="255">
                  <c:v>464.3</c:v>
                </c:pt>
                <c:pt idx="256">
                  <c:v>475</c:v>
                </c:pt>
                <c:pt idx="257">
                  <c:v>396.7</c:v>
                </c:pt>
                <c:pt idx="258">
                  <c:v>422.6</c:v>
                </c:pt>
                <c:pt idx="259">
                  <c:v>387.4</c:v>
                </c:pt>
                <c:pt idx="260">
                  <c:v>627.2</c:v>
                </c:pt>
                <c:pt idx="261">
                  <c:v>1026.8</c:v>
                </c:pt>
                <c:pt idx="262">
                  <c:v>959.3</c:v>
                </c:pt>
                <c:pt idx="263">
                  <c:v>1244.2</c:v>
                </c:pt>
                <c:pt idx="264">
                  <c:v>231.1</c:v>
                </c:pt>
                <c:pt idx="265">
                  <c:v>362.1</c:v>
                </c:pt>
                <c:pt idx="266">
                  <c:v>896.9</c:v>
                </c:pt>
                <c:pt idx="267">
                  <c:v>386.7</c:v>
                </c:pt>
                <c:pt idx="268">
                  <c:v>297.9</c:v>
                </c:pt>
                <c:pt idx="269">
                  <c:v>442.3</c:v>
                </c:pt>
                <c:pt idx="270">
                  <c:v>466.6</c:v>
                </c:pt>
                <c:pt idx="271">
                  <c:v>593.5</c:v>
                </c:pt>
                <c:pt idx="272">
                  <c:v>1160.9</c:v>
                </c:pt>
                <c:pt idx="273">
                  <c:v>446.2</c:v>
                </c:pt>
                <c:pt idx="274">
                  <c:v>456</c:v>
                </c:pt>
                <c:pt idx="275">
                  <c:v>901.9</c:v>
                </c:pt>
                <c:pt idx="276">
                  <c:v>987.8</c:v>
                </c:pt>
                <c:pt idx="277">
                  <c:v>903.9</c:v>
                </c:pt>
                <c:pt idx="278">
                  <c:v>1037.6</c:v>
                </c:pt>
                <c:pt idx="279">
                  <c:v>729.3</c:v>
                </c:pt>
                <c:pt idx="280">
                  <c:v>824.4</c:v>
                </c:pt>
                <c:pt idx="281">
                  <c:v>737.9</c:v>
                </c:pt>
                <c:pt idx="282">
                  <c:v>751.9</c:v>
                </c:pt>
                <c:pt idx="283">
                  <c:v>723.1</c:v>
                </c:pt>
                <c:pt idx="284">
                  <c:v>667.1</c:v>
                </c:pt>
                <c:pt idx="285">
                  <c:v>1796</c:v>
                </c:pt>
                <c:pt idx="286">
                  <c:v>886.3</c:v>
                </c:pt>
                <c:pt idx="287">
                  <c:v>751.1</c:v>
                </c:pt>
                <c:pt idx="288">
                  <c:v>876.3</c:v>
                </c:pt>
                <c:pt idx="289">
                  <c:v>723.9</c:v>
                </c:pt>
                <c:pt idx="290">
                  <c:v>662</c:v>
                </c:pt>
                <c:pt idx="291">
                  <c:v>760.2</c:v>
                </c:pt>
                <c:pt idx="292">
                  <c:v>726.5</c:v>
                </c:pt>
                <c:pt idx="293">
                  <c:v>566.4</c:v>
                </c:pt>
                <c:pt idx="294">
                  <c:v>189.2</c:v>
                </c:pt>
                <c:pt idx="295">
                  <c:v>126.9</c:v>
                </c:pt>
                <c:pt idx="296">
                  <c:v>1288.2</c:v>
                </c:pt>
                <c:pt idx="297">
                  <c:v>810.3</c:v>
                </c:pt>
                <c:pt idx="298">
                  <c:v>690.6</c:v>
                </c:pt>
                <c:pt idx="299">
                  <c:v>801.6</c:v>
                </c:pt>
                <c:pt idx="300">
                  <c:v>323</c:v>
                </c:pt>
                <c:pt idx="301">
                  <c:v>406.7</c:v>
                </c:pt>
                <c:pt idx="302">
                  <c:v>554.8</c:v>
                </c:pt>
                <c:pt idx="303">
                  <c:v>784.6</c:v>
                </c:pt>
                <c:pt idx="304">
                  <c:v>863.8</c:v>
                </c:pt>
                <c:pt idx="305">
                  <c:v>871</c:v>
                </c:pt>
                <c:pt idx="306">
                  <c:v>580.1</c:v>
                </c:pt>
                <c:pt idx="307">
                  <c:v>0</c:v>
                </c:pt>
                <c:pt idx="308">
                  <c:v>199.7</c:v>
                </c:pt>
                <c:pt idx="309">
                  <c:v>1226.9</c:v>
                </c:pt>
                <c:pt idx="310">
                  <c:v>606</c:v>
                </c:pt>
                <c:pt idx="311">
                  <c:v>299.8</c:v>
                </c:pt>
                <c:pt idx="312">
                  <c:v>276.5</c:v>
                </c:pt>
                <c:pt idx="313">
                  <c:v>603.8</c:v>
                </c:pt>
                <c:pt idx="314">
                  <c:v>827.9</c:v>
                </c:pt>
                <c:pt idx="315">
                  <c:v>375</c:v>
                </c:pt>
                <c:pt idx="316">
                  <c:v>1214.4</c:v>
                </c:pt>
                <c:pt idx="317">
                  <c:v>1202.6</c:v>
                </c:pt>
                <c:pt idx="318">
                  <c:v>802.8</c:v>
                </c:pt>
                <c:pt idx="319">
                  <c:v>705.8</c:v>
                </c:pt>
                <c:pt idx="320">
                  <c:v>822.6</c:v>
                </c:pt>
                <c:pt idx="321">
                  <c:v>792.7</c:v>
                </c:pt>
                <c:pt idx="322">
                  <c:v>365.2</c:v>
                </c:pt>
                <c:pt idx="323">
                  <c:v>370.2</c:v>
                </c:pt>
                <c:pt idx="324">
                  <c:v>1147.3</c:v>
                </c:pt>
                <c:pt idx="325">
                  <c:v>467.7</c:v>
                </c:pt>
                <c:pt idx="326">
                  <c:v>501.9</c:v>
                </c:pt>
                <c:pt idx="327">
                  <c:v>883.2</c:v>
                </c:pt>
                <c:pt idx="328">
                  <c:v>696.9</c:v>
                </c:pt>
                <c:pt idx="329">
                  <c:v>797.2</c:v>
                </c:pt>
                <c:pt idx="330">
                  <c:v>509.6</c:v>
                </c:pt>
                <c:pt idx="331">
                  <c:v>678.9</c:v>
                </c:pt>
                <c:pt idx="332">
                  <c:v>716.2</c:v>
                </c:pt>
                <c:pt idx="333">
                  <c:v>826.1</c:v>
                </c:pt>
                <c:pt idx="334">
                  <c:v>916.9</c:v>
                </c:pt>
                <c:pt idx="335">
                  <c:v>565.3</c:v>
                </c:pt>
                <c:pt idx="336">
                  <c:v>435.5</c:v>
                </c:pt>
                <c:pt idx="337">
                  <c:v>209.7</c:v>
                </c:pt>
                <c:pt idx="338">
                  <c:v>694.8</c:v>
                </c:pt>
                <c:pt idx="339">
                  <c:v>653.1</c:v>
                </c:pt>
                <c:pt idx="340">
                  <c:v>469.9</c:v>
                </c:pt>
                <c:pt idx="341">
                  <c:v>601.1</c:v>
                </c:pt>
                <c:pt idx="342">
                  <c:v>810</c:v>
                </c:pt>
                <c:pt idx="343">
                  <c:v>1021.8</c:v>
                </c:pt>
                <c:pt idx="344">
                  <c:v>506.9</c:v>
                </c:pt>
                <c:pt idx="345">
                  <c:v>417.5</c:v>
                </c:pt>
                <c:pt idx="346">
                  <c:v>1036.2</c:v>
                </c:pt>
                <c:pt idx="347">
                  <c:v>708.4</c:v>
                </c:pt>
                <c:pt idx="348">
                  <c:v>408.2</c:v>
                </c:pt>
                <c:pt idx="349">
                  <c:v>355.8</c:v>
                </c:pt>
                <c:pt idx="350">
                  <c:v>531.3</c:v>
                </c:pt>
                <c:pt idx="351">
                  <c:v>688</c:v>
                </c:pt>
                <c:pt idx="352">
                  <c:v>446.3</c:v>
                </c:pt>
                <c:pt idx="353">
                  <c:v>427.4</c:v>
                </c:pt>
                <c:pt idx="354">
                  <c:v>42.65</c:v>
                </c:pt>
                <c:pt idx="355">
                  <c:v>266.4</c:v>
                </c:pt>
                <c:pt idx="356">
                  <c:v>268</c:v>
                </c:pt>
                <c:pt idx="357">
                  <c:v>389.6</c:v>
                </c:pt>
                <c:pt idx="358">
                  <c:v>640.7</c:v>
                </c:pt>
                <c:pt idx="359">
                  <c:v>432.4</c:v>
                </c:pt>
                <c:pt idx="360">
                  <c:v>606.4</c:v>
                </c:pt>
                <c:pt idx="361">
                  <c:v>612.8</c:v>
                </c:pt>
                <c:pt idx="362">
                  <c:v>766.9</c:v>
                </c:pt>
                <c:pt idx="363">
                  <c:v>789.3</c:v>
                </c:pt>
                <c:pt idx="364">
                  <c:v>424</c:v>
                </c:pt>
                <c:pt idx="365">
                  <c:v>375.5</c:v>
                </c:pt>
                <c:pt idx="366">
                  <c:v>597.2</c:v>
                </c:pt>
                <c:pt idx="367">
                  <c:v>945.4</c:v>
                </c:pt>
                <c:pt idx="368">
                  <c:v>1754.6</c:v>
                </c:pt>
                <c:pt idx="369">
                  <c:v>858.1</c:v>
                </c:pt>
                <c:pt idx="370">
                  <c:v>877.9</c:v>
                </c:pt>
                <c:pt idx="371">
                  <c:v>838.5</c:v>
                </c:pt>
                <c:pt idx="372">
                  <c:v>2.97</c:v>
                </c:pt>
                <c:pt idx="373">
                  <c:v>136.1</c:v>
                </c:pt>
                <c:pt idx="374">
                  <c:v>392.8</c:v>
                </c:pt>
                <c:pt idx="375">
                  <c:v>412.7</c:v>
                </c:pt>
                <c:pt idx="376">
                  <c:v>146.8</c:v>
                </c:pt>
                <c:pt idx="377">
                  <c:v>0</c:v>
                </c:pt>
                <c:pt idx="378">
                  <c:v>121.6</c:v>
                </c:pt>
                <c:pt idx="379">
                  <c:v>362.3</c:v>
                </c:pt>
              </c:numCache>
            </c:numRef>
          </c:val>
        </c:ser>
        <c:ser>
          <c:idx val="3"/>
          <c:order val="3"/>
          <c:tx>
            <c:v>wPk/s bge1</c:v>
          </c:tx>
          <c:spPr>
            <a:ln w="28575"/>
          </c:spPr>
          <c:marker>
            <c:symbol val="none"/>
          </c:marker>
          <c:cat>
            <c:numRef>
              <c:f>Nicstat!$O$39:$O$418</c:f>
              <c:numCache>
                <c:formatCode>General</c:formatCode>
                <c:ptCount val="380"/>
                <c:pt idx="0">
                  <c:v>42620.4616550926</c:v>
                </c:pt>
                <c:pt idx="1">
                  <c:v>42620.4616666667</c:v>
                </c:pt>
                <c:pt idx="2">
                  <c:v>42620.4616782407</c:v>
                </c:pt>
                <c:pt idx="3">
                  <c:v>42620.4616898148</c:v>
                </c:pt>
                <c:pt idx="4">
                  <c:v>42620.4617013889</c:v>
                </c:pt>
                <c:pt idx="5">
                  <c:v>42620.461712963</c:v>
                </c:pt>
                <c:pt idx="6">
                  <c:v>42620.461724537</c:v>
                </c:pt>
                <c:pt idx="7">
                  <c:v>42620.4617361111</c:v>
                </c:pt>
                <c:pt idx="8">
                  <c:v>42620.4617476852</c:v>
                </c:pt>
                <c:pt idx="9">
                  <c:v>42620.4617592593</c:v>
                </c:pt>
                <c:pt idx="10">
                  <c:v>42620.4617708333</c:v>
                </c:pt>
                <c:pt idx="11">
                  <c:v>42620.4617824074</c:v>
                </c:pt>
                <c:pt idx="12">
                  <c:v>42620.4617939815</c:v>
                </c:pt>
                <c:pt idx="13">
                  <c:v>42620.4618055556</c:v>
                </c:pt>
                <c:pt idx="14">
                  <c:v>42620.4618171296</c:v>
                </c:pt>
                <c:pt idx="15">
                  <c:v>42620.4618287037</c:v>
                </c:pt>
                <c:pt idx="16">
                  <c:v>42620.4618402778</c:v>
                </c:pt>
                <c:pt idx="17">
                  <c:v>42620.4618518519</c:v>
                </c:pt>
                <c:pt idx="18">
                  <c:v>42620.4618634259</c:v>
                </c:pt>
                <c:pt idx="19">
                  <c:v>42620.4629166667</c:v>
                </c:pt>
                <c:pt idx="20">
                  <c:v>42620.4629282407</c:v>
                </c:pt>
                <c:pt idx="21">
                  <c:v>42620.4629398148</c:v>
                </c:pt>
                <c:pt idx="22">
                  <c:v>42620.4629513889</c:v>
                </c:pt>
                <c:pt idx="23">
                  <c:v>42620.462962963</c:v>
                </c:pt>
                <c:pt idx="24">
                  <c:v>42620.462974537</c:v>
                </c:pt>
                <c:pt idx="25">
                  <c:v>42620.4629861111</c:v>
                </c:pt>
                <c:pt idx="26">
                  <c:v>42620.4629976852</c:v>
                </c:pt>
                <c:pt idx="27">
                  <c:v>42620.4630092593</c:v>
                </c:pt>
                <c:pt idx="28">
                  <c:v>42620.4630208333</c:v>
                </c:pt>
                <c:pt idx="29">
                  <c:v>42620.4630324074</c:v>
                </c:pt>
                <c:pt idx="30">
                  <c:v>42620.4630439815</c:v>
                </c:pt>
                <c:pt idx="31">
                  <c:v>42620.4630555556</c:v>
                </c:pt>
                <c:pt idx="32">
                  <c:v>42620.4630671296</c:v>
                </c:pt>
                <c:pt idx="33">
                  <c:v>42620.4630787037</c:v>
                </c:pt>
                <c:pt idx="34">
                  <c:v>42620.4630902778</c:v>
                </c:pt>
                <c:pt idx="35">
                  <c:v>42620.4631018518</c:v>
                </c:pt>
                <c:pt idx="36">
                  <c:v>42620.4631134259</c:v>
                </c:pt>
                <c:pt idx="37">
                  <c:v>42620.463125</c:v>
                </c:pt>
                <c:pt idx="38">
                  <c:v>42620.4641087963</c:v>
                </c:pt>
                <c:pt idx="39">
                  <c:v>42620.4641203704</c:v>
                </c:pt>
                <c:pt idx="40">
                  <c:v>42620.4641319444</c:v>
                </c:pt>
                <c:pt idx="41">
                  <c:v>42620.4641435185</c:v>
                </c:pt>
                <c:pt idx="42">
                  <c:v>42620.4641550926</c:v>
                </c:pt>
                <c:pt idx="43">
                  <c:v>42620.4641666667</c:v>
                </c:pt>
                <c:pt idx="44">
                  <c:v>42620.4641782407</c:v>
                </c:pt>
                <c:pt idx="45">
                  <c:v>42620.4641898148</c:v>
                </c:pt>
                <c:pt idx="46">
                  <c:v>42620.4642013889</c:v>
                </c:pt>
                <c:pt idx="47">
                  <c:v>42620.464212963</c:v>
                </c:pt>
                <c:pt idx="48">
                  <c:v>42620.464224537</c:v>
                </c:pt>
                <c:pt idx="49">
                  <c:v>42620.4642361111</c:v>
                </c:pt>
                <c:pt idx="50">
                  <c:v>42620.4642476852</c:v>
                </c:pt>
                <c:pt idx="51">
                  <c:v>42620.4642592593</c:v>
                </c:pt>
                <c:pt idx="52">
                  <c:v>42620.4642708333</c:v>
                </c:pt>
                <c:pt idx="53">
                  <c:v>42620.4642824074</c:v>
                </c:pt>
                <c:pt idx="54">
                  <c:v>42620.4642939815</c:v>
                </c:pt>
                <c:pt idx="55">
                  <c:v>42620.4643055556</c:v>
                </c:pt>
                <c:pt idx="56">
                  <c:v>42620.4643171296</c:v>
                </c:pt>
                <c:pt idx="57">
                  <c:v>42620.4653935185</c:v>
                </c:pt>
                <c:pt idx="58">
                  <c:v>42620.4654050926</c:v>
                </c:pt>
                <c:pt idx="59">
                  <c:v>42620.4654166667</c:v>
                </c:pt>
                <c:pt idx="60">
                  <c:v>42620.4654282407</c:v>
                </c:pt>
                <c:pt idx="61">
                  <c:v>42620.4654398148</c:v>
                </c:pt>
                <c:pt idx="62">
                  <c:v>42620.4654513889</c:v>
                </c:pt>
                <c:pt idx="63">
                  <c:v>42620.465462963</c:v>
                </c:pt>
                <c:pt idx="64">
                  <c:v>42620.465474537</c:v>
                </c:pt>
                <c:pt idx="65">
                  <c:v>42620.4654861111</c:v>
                </c:pt>
                <c:pt idx="66">
                  <c:v>42620.4654976852</c:v>
                </c:pt>
                <c:pt idx="67">
                  <c:v>42620.4655092593</c:v>
                </c:pt>
                <c:pt idx="68">
                  <c:v>42620.4655208333</c:v>
                </c:pt>
                <c:pt idx="69">
                  <c:v>42620.4655324074</c:v>
                </c:pt>
                <c:pt idx="70">
                  <c:v>42620.4655439815</c:v>
                </c:pt>
                <c:pt idx="71">
                  <c:v>42620.4655555556</c:v>
                </c:pt>
                <c:pt idx="72">
                  <c:v>42620.4655671296</c:v>
                </c:pt>
                <c:pt idx="73">
                  <c:v>42620.4655787037</c:v>
                </c:pt>
                <c:pt idx="74">
                  <c:v>42620.4655902778</c:v>
                </c:pt>
                <c:pt idx="75">
                  <c:v>42620.4656018519</c:v>
                </c:pt>
                <c:pt idx="76">
                  <c:v>42620.4665509259</c:v>
                </c:pt>
                <c:pt idx="77">
                  <c:v>42620.4665625</c:v>
                </c:pt>
                <c:pt idx="78">
                  <c:v>42620.4665740741</c:v>
                </c:pt>
                <c:pt idx="79">
                  <c:v>42620.4665856482</c:v>
                </c:pt>
                <c:pt idx="80">
                  <c:v>42620.4665972222</c:v>
                </c:pt>
                <c:pt idx="81">
                  <c:v>42620.4666087963</c:v>
                </c:pt>
                <c:pt idx="82">
                  <c:v>42620.4666203704</c:v>
                </c:pt>
                <c:pt idx="83">
                  <c:v>42620.4666319444</c:v>
                </c:pt>
                <c:pt idx="84">
                  <c:v>42620.4666435185</c:v>
                </c:pt>
                <c:pt idx="85">
                  <c:v>42620.4666550926</c:v>
                </c:pt>
                <c:pt idx="86">
                  <c:v>42620.4666666667</c:v>
                </c:pt>
                <c:pt idx="87">
                  <c:v>42620.4666782407</c:v>
                </c:pt>
                <c:pt idx="88">
                  <c:v>42620.4666898148</c:v>
                </c:pt>
                <c:pt idx="89">
                  <c:v>42620.4667013889</c:v>
                </c:pt>
                <c:pt idx="90">
                  <c:v>42620.466712963</c:v>
                </c:pt>
                <c:pt idx="91">
                  <c:v>42620.466724537</c:v>
                </c:pt>
                <c:pt idx="92">
                  <c:v>42620.4667361111</c:v>
                </c:pt>
                <c:pt idx="93">
                  <c:v>42620.4667476852</c:v>
                </c:pt>
                <c:pt idx="94">
                  <c:v>42620.4667592593</c:v>
                </c:pt>
                <c:pt idx="95">
                  <c:v>42620.4679166667</c:v>
                </c:pt>
                <c:pt idx="96">
                  <c:v>42620.4679282407</c:v>
                </c:pt>
                <c:pt idx="97">
                  <c:v>42620.4679398148</c:v>
                </c:pt>
                <c:pt idx="98">
                  <c:v>42620.4679513889</c:v>
                </c:pt>
                <c:pt idx="99">
                  <c:v>42620.467962963</c:v>
                </c:pt>
                <c:pt idx="100">
                  <c:v>42620.467974537</c:v>
                </c:pt>
                <c:pt idx="101">
                  <c:v>42620.4679861111</c:v>
                </c:pt>
                <c:pt idx="102">
                  <c:v>42620.4679976852</c:v>
                </c:pt>
                <c:pt idx="103">
                  <c:v>42620.4680092593</c:v>
                </c:pt>
                <c:pt idx="104">
                  <c:v>42620.4680208333</c:v>
                </c:pt>
                <c:pt idx="105">
                  <c:v>42620.4680324074</c:v>
                </c:pt>
                <c:pt idx="106">
                  <c:v>42620.4680439815</c:v>
                </c:pt>
                <c:pt idx="107">
                  <c:v>42620.4680555556</c:v>
                </c:pt>
                <c:pt idx="108">
                  <c:v>42620.4680671296</c:v>
                </c:pt>
                <c:pt idx="109">
                  <c:v>42620.4680787037</c:v>
                </c:pt>
                <c:pt idx="110">
                  <c:v>42620.4680902778</c:v>
                </c:pt>
                <c:pt idx="111">
                  <c:v>42620.4681018519</c:v>
                </c:pt>
                <c:pt idx="112">
                  <c:v>42620.4681134259</c:v>
                </c:pt>
                <c:pt idx="113">
                  <c:v>42620.468125</c:v>
                </c:pt>
                <c:pt idx="114">
                  <c:v>42620.4693634259</c:v>
                </c:pt>
                <c:pt idx="115">
                  <c:v>42620.469375</c:v>
                </c:pt>
                <c:pt idx="116">
                  <c:v>42620.4693865741</c:v>
                </c:pt>
                <c:pt idx="117">
                  <c:v>42620.4693981481</c:v>
                </c:pt>
                <c:pt idx="118">
                  <c:v>42620.4694097222</c:v>
                </c:pt>
                <c:pt idx="119">
                  <c:v>42620.4694212963</c:v>
                </c:pt>
                <c:pt idx="120">
                  <c:v>42620.4694328704</c:v>
                </c:pt>
                <c:pt idx="121">
                  <c:v>42620.4694444444</c:v>
                </c:pt>
                <c:pt idx="122">
                  <c:v>42620.4694560185</c:v>
                </c:pt>
                <c:pt idx="123">
                  <c:v>42620.4694675926</c:v>
                </c:pt>
                <c:pt idx="124">
                  <c:v>42620.4694791667</c:v>
                </c:pt>
                <c:pt idx="125">
                  <c:v>42620.4694907407</c:v>
                </c:pt>
                <c:pt idx="126">
                  <c:v>42620.4695023148</c:v>
                </c:pt>
                <c:pt idx="127">
                  <c:v>42620.4695138889</c:v>
                </c:pt>
                <c:pt idx="128">
                  <c:v>42620.469525463</c:v>
                </c:pt>
                <c:pt idx="129">
                  <c:v>42620.469537037</c:v>
                </c:pt>
                <c:pt idx="130">
                  <c:v>42620.4695486111</c:v>
                </c:pt>
                <c:pt idx="131">
                  <c:v>42620.4695601852</c:v>
                </c:pt>
                <c:pt idx="132">
                  <c:v>42620.4695717593</c:v>
                </c:pt>
                <c:pt idx="133">
                  <c:v>42620.4706828704</c:v>
                </c:pt>
                <c:pt idx="134">
                  <c:v>42620.4706944444</c:v>
                </c:pt>
                <c:pt idx="135">
                  <c:v>42620.4707060185</c:v>
                </c:pt>
                <c:pt idx="136">
                  <c:v>42620.4707175926</c:v>
                </c:pt>
                <c:pt idx="137">
                  <c:v>42620.4707291667</c:v>
                </c:pt>
                <c:pt idx="138">
                  <c:v>42620.4707407407</c:v>
                </c:pt>
                <c:pt idx="139">
                  <c:v>42620.4707523148</c:v>
                </c:pt>
                <c:pt idx="140">
                  <c:v>42620.4707638889</c:v>
                </c:pt>
                <c:pt idx="141">
                  <c:v>42620.470775463</c:v>
                </c:pt>
                <c:pt idx="142">
                  <c:v>42620.470787037</c:v>
                </c:pt>
                <c:pt idx="143">
                  <c:v>42620.4707986111</c:v>
                </c:pt>
                <c:pt idx="144">
                  <c:v>42620.4708101852</c:v>
                </c:pt>
                <c:pt idx="145">
                  <c:v>42620.4708217593</c:v>
                </c:pt>
                <c:pt idx="146">
                  <c:v>42620.4708333333</c:v>
                </c:pt>
                <c:pt idx="147">
                  <c:v>42620.4708449074</c:v>
                </c:pt>
                <c:pt idx="148">
                  <c:v>42620.4708564815</c:v>
                </c:pt>
                <c:pt idx="149">
                  <c:v>42620.4708680556</c:v>
                </c:pt>
                <c:pt idx="150">
                  <c:v>42620.4708796296</c:v>
                </c:pt>
                <c:pt idx="151">
                  <c:v>42620.4708912037</c:v>
                </c:pt>
                <c:pt idx="152">
                  <c:v>42620.4718634259</c:v>
                </c:pt>
                <c:pt idx="153">
                  <c:v>42620.471875</c:v>
                </c:pt>
                <c:pt idx="154">
                  <c:v>42620.4718865741</c:v>
                </c:pt>
                <c:pt idx="155">
                  <c:v>42620.4718981481</c:v>
                </c:pt>
                <c:pt idx="156">
                  <c:v>42620.4719097222</c:v>
                </c:pt>
                <c:pt idx="157">
                  <c:v>42620.4719212963</c:v>
                </c:pt>
                <c:pt idx="158">
                  <c:v>42620.4719328704</c:v>
                </c:pt>
                <c:pt idx="159">
                  <c:v>42620.4719444444</c:v>
                </c:pt>
                <c:pt idx="160">
                  <c:v>42620.4719560185</c:v>
                </c:pt>
                <c:pt idx="161">
                  <c:v>42620.4719675926</c:v>
                </c:pt>
                <c:pt idx="162">
                  <c:v>42620.4719791667</c:v>
                </c:pt>
                <c:pt idx="163">
                  <c:v>42620.4719907407</c:v>
                </c:pt>
                <c:pt idx="164">
                  <c:v>42620.4720023148</c:v>
                </c:pt>
                <c:pt idx="165">
                  <c:v>42620.4720138889</c:v>
                </c:pt>
                <c:pt idx="166">
                  <c:v>42620.472025463</c:v>
                </c:pt>
                <c:pt idx="167">
                  <c:v>42620.472037037</c:v>
                </c:pt>
                <c:pt idx="168">
                  <c:v>42620.4720486111</c:v>
                </c:pt>
                <c:pt idx="169">
                  <c:v>42620.4720601852</c:v>
                </c:pt>
                <c:pt idx="170">
                  <c:v>42620.4720717593</c:v>
                </c:pt>
                <c:pt idx="171">
                  <c:v>42620.473125</c:v>
                </c:pt>
                <c:pt idx="172">
                  <c:v>42620.4731365741</c:v>
                </c:pt>
                <c:pt idx="173">
                  <c:v>42620.4731481482</c:v>
                </c:pt>
                <c:pt idx="174">
                  <c:v>42620.4731597222</c:v>
                </c:pt>
                <c:pt idx="175">
                  <c:v>42620.4731712963</c:v>
                </c:pt>
                <c:pt idx="176">
                  <c:v>42620.4731828704</c:v>
                </c:pt>
                <c:pt idx="177">
                  <c:v>42620.4731944444</c:v>
                </c:pt>
                <c:pt idx="178">
                  <c:v>42620.4732060185</c:v>
                </c:pt>
                <c:pt idx="179">
                  <c:v>42620.4732175926</c:v>
                </c:pt>
                <c:pt idx="180">
                  <c:v>42620.4732291667</c:v>
                </c:pt>
                <c:pt idx="181">
                  <c:v>42620.4732407407</c:v>
                </c:pt>
                <c:pt idx="182">
                  <c:v>42620.4732523148</c:v>
                </c:pt>
                <c:pt idx="183">
                  <c:v>42620.4732638889</c:v>
                </c:pt>
                <c:pt idx="184">
                  <c:v>42620.473275463</c:v>
                </c:pt>
                <c:pt idx="185">
                  <c:v>42620.473287037</c:v>
                </c:pt>
                <c:pt idx="186">
                  <c:v>42620.4732986111</c:v>
                </c:pt>
                <c:pt idx="187">
                  <c:v>42620.4733101852</c:v>
                </c:pt>
                <c:pt idx="188">
                  <c:v>42620.4733217593</c:v>
                </c:pt>
                <c:pt idx="189">
                  <c:v>42620.4733333333</c:v>
                </c:pt>
                <c:pt idx="190">
                  <c:v>42620.4743634259</c:v>
                </c:pt>
                <c:pt idx="191">
                  <c:v>42620.474375</c:v>
                </c:pt>
                <c:pt idx="192">
                  <c:v>42620.4743865741</c:v>
                </c:pt>
                <c:pt idx="193">
                  <c:v>42620.4743981482</c:v>
                </c:pt>
                <c:pt idx="194">
                  <c:v>42620.4744097222</c:v>
                </c:pt>
                <c:pt idx="195">
                  <c:v>42620.4744212963</c:v>
                </c:pt>
                <c:pt idx="196">
                  <c:v>42620.4744328704</c:v>
                </c:pt>
                <c:pt idx="197">
                  <c:v>42620.4744444444</c:v>
                </c:pt>
                <c:pt idx="198">
                  <c:v>42620.4744560185</c:v>
                </c:pt>
                <c:pt idx="199">
                  <c:v>42620.4744675926</c:v>
                </c:pt>
                <c:pt idx="200">
                  <c:v>42620.4744791667</c:v>
                </c:pt>
                <c:pt idx="201">
                  <c:v>42620.4744907407</c:v>
                </c:pt>
                <c:pt idx="202">
                  <c:v>42620.4745023148</c:v>
                </c:pt>
                <c:pt idx="203">
                  <c:v>42620.4745138889</c:v>
                </c:pt>
                <c:pt idx="204">
                  <c:v>42620.474525463</c:v>
                </c:pt>
                <c:pt idx="205">
                  <c:v>42620.474537037</c:v>
                </c:pt>
                <c:pt idx="206">
                  <c:v>42620.4745486111</c:v>
                </c:pt>
                <c:pt idx="207">
                  <c:v>42620.4745601852</c:v>
                </c:pt>
                <c:pt idx="208">
                  <c:v>42620.4745717593</c:v>
                </c:pt>
                <c:pt idx="209">
                  <c:v>42620.4756481481</c:v>
                </c:pt>
                <c:pt idx="210">
                  <c:v>42620.4756597222</c:v>
                </c:pt>
                <c:pt idx="211">
                  <c:v>42620.4756712963</c:v>
                </c:pt>
                <c:pt idx="212">
                  <c:v>42620.4756828704</c:v>
                </c:pt>
                <c:pt idx="213">
                  <c:v>42620.4756944444</c:v>
                </c:pt>
                <c:pt idx="214">
                  <c:v>42620.4757060185</c:v>
                </c:pt>
                <c:pt idx="215">
                  <c:v>42620.4757175926</c:v>
                </c:pt>
                <c:pt idx="216">
                  <c:v>42620.4757291667</c:v>
                </c:pt>
                <c:pt idx="217">
                  <c:v>42620.4757407407</c:v>
                </c:pt>
                <c:pt idx="218">
                  <c:v>42620.4757523148</c:v>
                </c:pt>
                <c:pt idx="219">
                  <c:v>42620.4757638889</c:v>
                </c:pt>
                <c:pt idx="220">
                  <c:v>42620.475775463</c:v>
                </c:pt>
                <c:pt idx="221">
                  <c:v>42620.475787037</c:v>
                </c:pt>
                <c:pt idx="222">
                  <c:v>42620.4757986111</c:v>
                </c:pt>
                <c:pt idx="223">
                  <c:v>42620.4758101852</c:v>
                </c:pt>
                <c:pt idx="224">
                  <c:v>42620.4758217593</c:v>
                </c:pt>
                <c:pt idx="225">
                  <c:v>42620.4758333333</c:v>
                </c:pt>
                <c:pt idx="226">
                  <c:v>42620.4758449074</c:v>
                </c:pt>
                <c:pt idx="227">
                  <c:v>42620.4758564815</c:v>
                </c:pt>
                <c:pt idx="228">
                  <c:v>42620.4769097222</c:v>
                </c:pt>
                <c:pt idx="229">
                  <c:v>42620.4769212963</c:v>
                </c:pt>
                <c:pt idx="230">
                  <c:v>42620.4769328704</c:v>
                </c:pt>
                <c:pt idx="231">
                  <c:v>42620.4769444444</c:v>
                </c:pt>
                <c:pt idx="232">
                  <c:v>42620.4769560185</c:v>
                </c:pt>
                <c:pt idx="233">
                  <c:v>42620.4769675926</c:v>
                </c:pt>
                <c:pt idx="234">
                  <c:v>42620.4769791667</c:v>
                </c:pt>
                <c:pt idx="235">
                  <c:v>42620.4769907407</c:v>
                </c:pt>
                <c:pt idx="236">
                  <c:v>42620.4770023148</c:v>
                </c:pt>
                <c:pt idx="237">
                  <c:v>42620.4770138889</c:v>
                </c:pt>
                <c:pt idx="238">
                  <c:v>42620.477025463</c:v>
                </c:pt>
                <c:pt idx="239">
                  <c:v>42620.477037037</c:v>
                </c:pt>
                <c:pt idx="240">
                  <c:v>42620.4770486111</c:v>
                </c:pt>
                <c:pt idx="241">
                  <c:v>42620.4770601852</c:v>
                </c:pt>
                <c:pt idx="242">
                  <c:v>42620.4770717593</c:v>
                </c:pt>
                <c:pt idx="243">
                  <c:v>42620.4770833333</c:v>
                </c:pt>
                <c:pt idx="244">
                  <c:v>42620.4770949074</c:v>
                </c:pt>
                <c:pt idx="245">
                  <c:v>42620.4771064815</c:v>
                </c:pt>
                <c:pt idx="246">
                  <c:v>42620.4771180556</c:v>
                </c:pt>
                <c:pt idx="247">
                  <c:v>42620.4780671296</c:v>
                </c:pt>
                <c:pt idx="248">
                  <c:v>42620.4780787037</c:v>
                </c:pt>
                <c:pt idx="249">
                  <c:v>42620.4780902778</c:v>
                </c:pt>
                <c:pt idx="250">
                  <c:v>42620.4781018519</c:v>
                </c:pt>
                <c:pt idx="251">
                  <c:v>42620.4781134259</c:v>
                </c:pt>
                <c:pt idx="252">
                  <c:v>42620.478125</c:v>
                </c:pt>
                <c:pt idx="253">
                  <c:v>42620.4781365741</c:v>
                </c:pt>
                <c:pt idx="254">
                  <c:v>42620.4781481481</c:v>
                </c:pt>
                <c:pt idx="255">
                  <c:v>42620.4781597222</c:v>
                </c:pt>
                <c:pt idx="256">
                  <c:v>42620.4781712963</c:v>
                </c:pt>
                <c:pt idx="257">
                  <c:v>42620.4781828704</c:v>
                </c:pt>
                <c:pt idx="258">
                  <c:v>42620.4781944444</c:v>
                </c:pt>
                <c:pt idx="259">
                  <c:v>42620.4782060185</c:v>
                </c:pt>
                <c:pt idx="260">
                  <c:v>42620.4782175926</c:v>
                </c:pt>
                <c:pt idx="261">
                  <c:v>42620.4782291667</c:v>
                </c:pt>
                <c:pt idx="262">
                  <c:v>42620.4782407407</c:v>
                </c:pt>
                <c:pt idx="263">
                  <c:v>42620.4782523148</c:v>
                </c:pt>
                <c:pt idx="264">
                  <c:v>42620.4782638889</c:v>
                </c:pt>
                <c:pt idx="265">
                  <c:v>42620.478275463</c:v>
                </c:pt>
                <c:pt idx="266">
                  <c:v>42620.4792939815</c:v>
                </c:pt>
                <c:pt idx="267">
                  <c:v>42620.4793055556</c:v>
                </c:pt>
                <c:pt idx="268">
                  <c:v>42620.4793171296</c:v>
                </c:pt>
                <c:pt idx="269">
                  <c:v>42620.4793287037</c:v>
                </c:pt>
                <c:pt idx="270">
                  <c:v>42620.4793402778</c:v>
                </c:pt>
                <c:pt idx="271">
                  <c:v>42620.4793518518</c:v>
                </c:pt>
                <c:pt idx="272">
                  <c:v>42620.4793634259</c:v>
                </c:pt>
                <c:pt idx="273">
                  <c:v>42620.479375</c:v>
                </c:pt>
                <c:pt idx="274">
                  <c:v>42620.4793865741</c:v>
                </c:pt>
                <c:pt idx="275">
                  <c:v>42620.4793981481</c:v>
                </c:pt>
                <c:pt idx="276">
                  <c:v>42620.4794097222</c:v>
                </c:pt>
                <c:pt idx="277">
                  <c:v>42620.4794212963</c:v>
                </c:pt>
                <c:pt idx="278">
                  <c:v>42620.4794328704</c:v>
                </c:pt>
                <c:pt idx="279">
                  <c:v>42620.4794444444</c:v>
                </c:pt>
                <c:pt idx="280">
                  <c:v>42620.4794560185</c:v>
                </c:pt>
                <c:pt idx="281">
                  <c:v>42620.4794675926</c:v>
                </c:pt>
                <c:pt idx="282">
                  <c:v>42620.4794791667</c:v>
                </c:pt>
                <c:pt idx="283">
                  <c:v>42620.4794907407</c:v>
                </c:pt>
                <c:pt idx="284">
                  <c:v>42620.4795023148</c:v>
                </c:pt>
                <c:pt idx="285">
                  <c:v>42620.4806018519</c:v>
                </c:pt>
                <c:pt idx="286">
                  <c:v>42620.4806134259</c:v>
                </c:pt>
                <c:pt idx="287">
                  <c:v>42620.480625</c:v>
                </c:pt>
                <c:pt idx="288">
                  <c:v>42620.4806365741</c:v>
                </c:pt>
                <c:pt idx="289">
                  <c:v>42620.4806481482</c:v>
                </c:pt>
                <c:pt idx="290">
                  <c:v>42620.4806597222</c:v>
                </c:pt>
                <c:pt idx="291">
                  <c:v>42620.4806712963</c:v>
                </c:pt>
                <c:pt idx="292">
                  <c:v>42620.4806828704</c:v>
                </c:pt>
                <c:pt idx="293">
                  <c:v>42620.4806944444</c:v>
                </c:pt>
                <c:pt idx="294">
                  <c:v>42620.4807060185</c:v>
                </c:pt>
                <c:pt idx="295">
                  <c:v>42620.4807175926</c:v>
                </c:pt>
                <c:pt idx="296">
                  <c:v>42620.4807291667</c:v>
                </c:pt>
                <c:pt idx="297">
                  <c:v>42620.4807407407</c:v>
                </c:pt>
                <c:pt idx="298">
                  <c:v>42620.4807523148</c:v>
                </c:pt>
                <c:pt idx="299">
                  <c:v>42620.4807638889</c:v>
                </c:pt>
                <c:pt idx="300">
                  <c:v>42620.480775463</c:v>
                </c:pt>
                <c:pt idx="301">
                  <c:v>42620.480787037</c:v>
                </c:pt>
                <c:pt idx="302">
                  <c:v>42620.4807986111</c:v>
                </c:pt>
                <c:pt idx="303">
                  <c:v>42620.4808101852</c:v>
                </c:pt>
                <c:pt idx="304">
                  <c:v>42620.4819212963</c:v>
                </c:pt>
                <c:pt idx="305">
                  <c:v>42620.4819328704</c:v>
                </c:pt>
                <c:pt idx="306">
                  <c:v>42620.4819444444</c:v>
                </c:pt>
                <c:pt idx="307">
                  <c:v>42620.4819560185</c:v>
                </c:pt>
                <c:pt idx="308">
                  <c:v>42620.4819675926</c:v>
                </c:pt>
                <c:pt idx="309">
                  <c:v>42620.4819791667</c:v>
                </c:pt>
                <c:pt idx="310">
                  <c:v>42620.4819907407</c:v>
                </c:pt>
                <c:pt idx="311">
                  <c:v>42620.4820023148</c:v>
                </c:pt>
                <c:pt idx="312">
                  <c:v>42620.4820138889</c:v>
                </c:pt>
                <c:pt idx="313">
                  <c:v>42620.482025463</c:v>
                </c:pt>
                <c:pt idx="314">
                  <c:v>42620.482037037</c:v>
                </c:pt>
                <c:pt idx="315">
                  <c:v>42620.4820486111</c:v>
                </c:pt>
                <c:pt idx="316">
                  <c:v>42620.4820601852</c:v>
                </c:pt>
                <c:pt idx="317">
                  <c:v>42620.4820717593</c:v>
                </c:pt>
                <c:pt idx="318">
                  <c:v>42620.4820833333</c:v>
                </c:pt>
                <c:pt idx="319">
                  <c:v>42620.4820949074</c:v>
                </c:pt>
                <c:pt idx="320">
                  <c:v>42620.4821064815</c:v>
                </c:pt>
                <c:pt idx="321">
                  <c:v>42620.4821180556</c:v>
                </c:pt>
                <c:pt idx="322">
                  <c:v>42620.4821296296</c:v>
                </c:pt>
                <c:pt idx="323">
                  <c:v>42620.4831597222</c:v>
                </c:pt>
                <c:pt idx="324">
                  <c:v>42620.4831712963</c:v>
                </c:pt>
                <c:pt idx="325">
                  <c:v>42620.4831828704</c:v>
                </c:pt>
                <c:pt idx="326">
                  <c:v>42620.4831944444</c:v>
                </c:pt>
                <c:pt idx="327">
                  <c:v>42620.4832060185</c:v>
                </c:pt>
                <c:pt idx="328">
                  <c:v>42620.4832175926</c:v>
                </c:pt>
                <c:pt idx="329">
                  <c:v>42620.4832291667</c:v>
                </c:pt>
                <c:pt idx="330">
                  <c:v>42620.4832407407</c:v>
                </c:pt>
                <c:pt idx="331">
                  <c:v>42620.4832523148</c:v>
                </c:pt>
                <c:pt idx="332">
                  <c:v>42620.4832638889</c:v>
                </c:pt>
                <c:pt idx="333">
                  <c:v>42620.483275463</c:v>
                </c:pt>
                <c:pt idx="334">
                  <c:v>42620.483287037</c:v>
                </c:pt>
                <c:pt idx="335">
                  <c:v>42620.4832986111</c:v>
                </c:pt>
                <c:pt idx="336">
                  <c:v>42620.4833101852</c:v>
                </c:pt>
                <c:pt idx="337">
                  <c:v>42620.4833217593</c:v>
                </c:pt>
                <c:pt idx="338">
                  <c:v>42620.4833333333</c:v>
                </c:pt>
                <c:pt idx="339">
                  <c:v>42620.4833449074</c:v>
                </c:pt>
                <c:pt idx="340">
                  <c:v>42620.4833564815</c:v>
                </c:pt>
                <c:pt idx="341">
                  <c:v>42620.4833680556</c:v>
                </c:pt>
                <c:pt idx="342">
                  <c:v>42620.4843634259</c:v>
                </c:pt>
                <c:pt idx="343">
                  <c:v>42620.484375</c:v>
                </c:pt>
                <c:pt idx="344">
                  <c:v>42620.4843865741</c:v>
                </c:pt>
                <c:pt idx="345">
                  <c:v>42620.4843981481</c:v>
                </c:pt>
                <c:pt idx="346">
                  <c:v>42620.4844097222</c:v>
                </c:pt>
                <c:pt idx="347">
                  <c:v>42620.4844212963</c:v>
                </c:pt>
                <c:pt idx="348">
                  <c:v>42620.4844328704</c:v>
                </c:pt>
                <c:pt idx="349">
                  <c:v>42620.4844444444</c:v>
                </c:pt>
                <c:pt idx="350">
                  <c:v>42620.4844560185</c:v>
                </c:pt>
                <c:pt idx="351">
                  <c:v>42620.4844675926</c:v>
                </c:pt>
                <c:pt idx="352">
                  <c:v>42620.4844791667</c:v>
                </c:pt>
                <c:pt idx="353">
                  <c:v>42620.4844907407</c:v>
                </c:pt>
                <c:pt idx="354">
                  <c:v>42620.4845023148</c:v>
                </c:pt>
                <c:pt idx="355">
                  <c:v>42620.4845138889</c:v>
                </c:pt>
                <c:pt idx="356">
                  <c:v>42620.484525463</c:v>
                </c:pt>
                <c:pt idx="357">
                  <c:v>42620.484537037</c:v>
                </c:pt>
                <c:pt idx="358">
                  <c:v>42620.4845486111</c:v>
                </c:pt>
                <c:pt idx="359">
                  <c:v>42620.4845601852</c:v>
                </c:pt>
                <c:pt idx="360">
                  <c:v>42620.4845717593</c:v>
                </c:pt>
                <c:pt idx="361">
                  <c:v>42620.4855324074</c:v>
                </c:pt>
                <c:pt idx="362">
                  <c:v>42620.4855439815</c:v>
                </c:pt>
                <c:pt idx="363">
                  <c:v>42620.4855555556</c:v>
                </c:pt>
                <c:pt idx="364">
                  <c:v>42620.4855671296</c:v>
                </c:pt>
                <c:pt idx="365">
                  <c:v>42620.4855787037</c:v>
                </c:pt>
                <c:pt idx="366">
                  <c:v>42620.4855902778</c:v>
                </c:pt>
                <c:pt idx="367">
                  <c:v>42620.4856018519</c:v>
                </c:pt>
                <c:pt idx="368">
                  <c:v>42620.4856134259</c:v>
                </c:pt>
                <c:pt idx="369">
                  <c:v>42620.485625</c:v>
                </c:pt>
                <c:pt idx="370">
                  <c:v>42620.4856365741</c:v>
                </c:pt>
                <c:pt idx="371">
                  <c:v>42620.4856481481</c:v>
                </c:pt>
                <c:pt idx="372">
                  <c:v>42620.4856597222</c:v>
                </c:pt>
                <c:pt idx="373">
                  <c:v>42620.4856712963</c:v>
                </c:pt>
                <c:pt idx="374">
                  <c:v>42620.4856828704</c:v>
                </c:pt>
                <c:pt idx="375">
                  <c:v>42620.4856944444</c:v>
                </c:pt>
                <c:pt idx="376">
                  <c:v>42620.4857060185</c:v>
                </c:pt>
                <c:pt idx="377">
                  <c:v>42620.4857175926</c:v>
                </c:pt>
                <c:pt idx="378">
                  <c:v>42620.4857291667</c:v>
                </c:pt>
                <c:pt idx="379">
                  <c:v>42620.4857407407</c:v>
                </c:pt>
              </c:numCache>
            </c:numRef>
          </c:cat>
          <c:val>
            <c:numRef>
              <c:f>Nicstat!$S$39:$S$418</c:f>
              <c:numCache>
                <c:formatCode>General</c:formatCode>
                <c:ptCount val="380"/>
                <c:pt idx="0">
                  <c:v>71130.6</c:v>
                </c:pt>
                <c:pt idx="1">
                  <c:v>34170.8</c:v>
                </c:pt>
                <c:pt idx="2">
                  <c:v>35021</c:v>
                </c:pt>
                <c:pt idx="3">
                  <c:v>37159.2</c:v>
                </c:pt>
                <c:pt idx="4">
                  <c:v>4406.9</c:v>
                </c:pt>
                <c:pt idx="5">
                  <c:v>35870.2</c:v>
                </c:pt>
                <c:pt idx="6">
                  <c:v>41161.4</c:v>
                </c:pt>
                <c:pt idx="7">
                  <c:v>9786.7</c:v>
                </c:pt>
                <c:pt idx="8">
                  <c:v>22906.7</c:v>
                </c:pt>
                <c:pt idx="9">
                  <c:v>58327.6</c:v>
                </c:pt>
                <c:pt idx="10">
                  <c:v>41435.2</c:v>
                </c:pt>
                <c:pt idx="11">
                  <c:v>42753.3</c:v>
                </c:pt>
                <c:pt idx="12">
                  <c:v>14816.1</c:v>
                </c:pt>
                <c:pt idx="13">
                  <c:v>25494.5</c:v>
                </c:pt>
                <c:pt idx="14">
                  <c:v>30804.1</c:v>
                </c:pt>
                <c:pt idx="15">
                  <c:v>27677.2</c:v>
                </c:pt>
                <c:pt idx="16">
                  <c:v>33708.1</c:v>
                </c:pt>
                <c:pt idx="17">
                  <c:v>26323.2</c:v>
                </c:pt>
                <c:pt idx="18">
                  <c:v>6427.3</c:v>
                </c:pt>
                <c:pt idx="19">
                  <c:v>19596.6</c:v>
                </c:pt>
                <c:pt idx="20">
                  <c:v>22667.2</c:v>
                </c:pt>
                <c:pt idx="21">
                  <c:v>17354.1</c:v>
                </c:pt>
                <c:pt idx="22">
                  <c:v>39996.4</c:v>
                </c:pt>
                <c:pt idx="23">
                  <c:v>16178.1</c:v>
                </c:pt>
                <c:pt idx="24">
                  <c:v>18964.6</c:v>
                </c:pt>
                <c:pt idx="25">
                  <c:v>22957.2</c:v>
                </c:pt>
                <c:pt idx="26">
                  <c:v>19644.7</c:v>
                </c:pt>
                <c:pt idx="27">
                  <c:v>17713.5</c:v>
                </c:pt>
                <c:pt idx="28">
                  <c:v>4039</c:v>
                </c:pt>
                <c:pt idx="29">
                  <c:v>15851.7</c:v>
                </c:pt>
                <c:pt idx="30">
                  <c:v>19063.8</c:v>
                </c:pt>
                <c:pt idx="31">
                  <c:v>39123</c:v>
                </c:pt>
                <c:pt idx="32">
                  <c:v>18603.7</c:v>
                </c:pt>
                <c:pt idx="33">
                  <c:v>17811.5</c:v>
                </c:pt>
                <c:pt idx="34">
                  <c:v>8181.2</c:v>
                </c:pt>
                <c:pt idx="35">
                  <c:v>18611.3</c:v>
                </c:pt>
                <c:pt idx="36">
                  <c:v>24861.8</c:v>
                </c:pt>
                <c:pt idx="37">
                  <c:v>16391.6</c:v>
                </c:pt>
                <c:pt idx="38">
                  <c:v>22352.6</c:v>
                </c:pt>
                <c:pt idx="39">
                  <c:v>12610.1</c:v>
                </c:pt>
                <c:pt idx="40">
                  <c:v>0</c:v>
                </c:pt>
                <c:pt idx="41">
                  <c:v>6604.5</c:v>
                </c:pt>
                <c:pt idx="42">
                  <c:v>20591.3</c:v>
                </c:pt>
                <c:pt idx="43">
                  <c:v>17048.2</c:v>
                </c:pt>
                <c:pt idx="44">
                  <c:v>29714.3</c:v>
                </c:pt>
                <c:pt idx="45">
                  <c:v>18568.9</c:v>
                </c:pt>
                <c:pt idx="46">
                  <c:v>22064</c:v>
                </c:pt>
                <c:pt idx="47">
                  <c:v>20201.2</c:v>
                </c:pt>
                <c:pt idx="48">
                  <c:v>21358.7</c:v>
                </c:pt>
                <c:pt idx="49">
                  <c:v>21475.9</c:v>
                </c:pt>
                <c:pt idx="50">
                  <c:v>20308.7</c:v>
                </c:pt>
                <c:pt idx="51">
                  <c:v>10895.9</c:v>
                </c:pt>
                <c:pt idx="52">
                  <c:v>7833.3</c:v>
                </c:pt>
                <c:pt idx="53">
                  <c:v>20098.9</c:v>
                </c:pt>
                <c:pt idx="54">
                  <c:v>19315.1</c:v>
                </c:pt>
                <c:pt idx="55">
                  <c:v>17905.4</c:v>
                </c:pt>
                <c:pt idx="56">
                  <c:v>40324.3</c:v>
                </c:pt>
                <c:pt idx="57">
                  <c:v>18216.6</c:v>
                </c:pt>
                <c:pt idx="58">
                  <c:v>20114.5</c:v>
                </c:pt>
                <c:pt idx="59">
                  <c:v>20331.9</c:v>
                </c:pt>
                <c:pt idx="60">
                  <c:v>20183.8</c:v>
                </c:pt>
                <c:pt idx="61">
                  <c:v>16660</c:v>
                </c:pt>
                <c:pt idx="62">
                  <c:v>21223</c:v>
                </c:pt>
                <c:pt idx="63">
                  <c:v>16375.1</c:v>
                </c:pt>
                <c:pt idx="64">
                  <c:v>17972</c:v>
                </c:pt>
                <c:pt idx="65">
                  <c:v>11002.5</c:v>
                </c:pt>
                <c:pt idx="66">
                  <c:v>14480.1</c:v>
                </c:pt>
                <c:pt idx="67">
                  <c:v>2941.9</c:v>
                </c:pt>
                <c:pt idx="68">
                  <c:v>15356.9</c:v>
                </c:pt>
                <c:pt idx="69">
                  <c:v>20232.2</c:v>
                </c:pt>
                <c:pt idx="70">
                  <c:v>18027.7</c:v>
                </c:pt>
                <c:pt idx="71">
                  <c:v>20595</c:v>
                </c:pt>
                <c:pt idx="72">
                  <c:v>19623.2</c:v>
                </c:pt>
                <c:pt idx="73">
                  <c:v>22488.6</c:v>
                </c:pt>
                <c:pt idx="74">
                  <c:v>19975.6</c:v>
                </c:pt>
                <c:pt idx="75">
                  <c:v>22297.3</c:v>
                </c:pt>
                <c:pt idx="76">
                  <c:v>9899.4</c:v>
                </c:pt>
                <c:pt idx="77">
                  <c:v>7840</c:v>
                </c:pt>
                <c:pt idx="78">
                  <c:v>19118.6</c:v>
                </c:pt>
                <c:pt idx="79">
                  <c:v>17727.4</c:v>
                </c:pt>
                <c:pt idx="80">
                  <c:v>30494.5</c:v>
                </c:pt>
                <c:pt idx="81">
                  <c:v>11629.8</c:v>
                </c:pt>
                <c:pt idx="82">
                  <c:v>14299.2</c:v>
                </c:pt>
                <c:pt idx="83">
                  <c:v>17277.5</c:v>
                </c:pt>
                <c:pt idx="84">
                  <c:v>19791.5</c:v>
                </c:pt>
                <c:pt idx="85">
                  <c:v>19996.7</c:v>
                </c:pt>
                <c:pt idx="86">
                  <c:v>17165.7</c:v>
                </c:pt>
                <c:pt idx="87">
                  <c:v>16731</c:v>
                </c:pt>
                <c:pt idx="88">
                  <c:v>11368.2</c:v>
                </c:pt>
                <c:pt idx="89">
                  <c:v>6370.3</c:v>
                </c:pt>
                <c:pt idx="90">
                  <c:v>40062.8</c:v>
                </c:pt>
                <c:pt idx="91">
                  <c:v>28960.3</c:v>
                </c:pt>
                <c:pt idx="92">
                  <c:v>3267.8</c:v>
                </c:pt>
                <c:pt idx="93">
                  <c:v>20.23</c:v>
                </c:pt>
                <c:pt idx="94">
                  <c:v>24.07</c:v>
                </c:pt>
                <c:pt idx="95">
                  <c:v>20216.5</c:v>
                </c:pt>
                <c:pt idx="96">
                  <c:v>19130.9</c:v>
                </c:pt>
                <c:pt idx="97">
                  <c:v>21274.7</c:v>
                </c:pt>
                <c:pt idx="98">
                  <c:v>19621.3</c:v>
                </c:pt>
                <c:pt idx="99">
                  <c:v>19830.3</c:v>
                </c:pt>
                <c:pt idx="100">
                  <c:v>16503.7</c:v>
                </c:pt>
                <c:pt idx="101">
                  <c:v>3354.9</c:v>
                </c:pt>
                <c:pt idx="102">
                  <c:v>34759.1</c:v>
                </c:pt>
                <c:pt idx="103">
                  <c:v>7802.8</c:v>
                </c:pt>
                <c:pt idx="104">
                  <c:v>10852.1</c:v>
                </c:pt>
                <c:pt idx="105">
                  <c:v>13014.4</c:v>
                </c:pt>
                <c:pt idx="106">
                  <c:v>0</c:v>
                </c:pt>
                <c:pt idx="107">
                  <c:v>593.8</c:v>
                </c:pt>
                <c:pt idx="108">
                  <c:v>23154.5</c:v>
                </c:pt>
                <c:pt idx="109">
                  <c:v>26989.5</c:v>
                </c:pt>
                <c:pt idx="110">
                  <c:v>27217.2</c:v>
                </c:pt>
                <c:pt idx="111">
                  <c:v>48149.4</c:v>
                </c:pt>
                <c:pt idx="112">
                  <c:v>25351.4</c:v>
                </c:pt>
                <c:pt idx="113">
                  <c:v>25115.9</c:v>
                </c:pt>
                <c:pt idx="114">
                  <c:v>2255</c:v>
                </c:pt>
                <c:pt idx="115">
                  <c:v>1597.1</c:v>
                </c:pt>
                <c:pt idx="116">
                  <c:v>1817.5</c:v>
                </c:pt>
                <c:pt idx="117">
                  <c:v>822</c:v>
                </c:pt>
                <c:pt idx="118">
                  <c:v>1110.5</c:v>
                </c:pt>
                <c:pt idx="119">
                  <c:v>1540.2</c:v>
                </c:pt>
                <c:pt idx="120">
                  <c:v>1544.8</c:v>
                </c:pt>
                <c:pt idx="121">
                  <c:v>2449.6</c:v>
                </c:pt>
                <c:pt idx="122">
                  <c:v>22105.6</c:v>
                </c:pt>
                <c:pt idx="123">
                  <c:v>23132</c:v>
                </c:pt>
                <c:pt idx="124">
                  <c:v>38553.1</c:v>
                </c:pt>
                <c:pt idx="125">
                  <c:v>11688.3</c:v>
                </c:pt>
                <c:pt idx="126">
                  <c:v>27174</c:v>
                </c:pt>
                <c:pt idx="127">
                  <c:v>27743.6</c:v>
                </c:pt>
                <c:pt idx="128">
                  <c:v>12254.7</c:v>
                </c:pt>
                <c:pt idx="129">
                  <c:v>14921.9</c:v>
                </c:pt>
                <c:pt idx="130">
                  <c:v>20559.1</c:v>
                </c:pt>
                <c:pt idx="131">
                  <c:v>23328</c:v>
                </c:pt>
                <c:pt idx="132">
                  <c:v>25056.5</c:v>
                </c:pt>
                <c:pt idx="133">
                  <c:v>0</c:v>
                </c:pt>
                <c:pt idx="134">
                  <c:v>1797.4</c:v>
                </c:pt>
                <c:pt idx="135">
                  <c:v>6074.1</c:v>
                </c:pt>
                <c:pt idx="136">
                  <c:v>4749.9</c:v>
                </c:pt>
                <c:pt idx="137">
                  <c:v>5217.1</c:v>
                </c:pt>
                <c:pt idx="138">
                  <c:v>3860.4</c:v>
                </c:pt>
                <c:pt idx="139">
                  <c:v>3919.2</c:v>
                </c:pt>
                <c:pt idx="140">
                  <c:v>4879.1</c:v>
                </c:pt>
                <c:pt idx="141">
                  <c:v>7422.8</c:v>
                </c:pt>
                <c:pt idx="142">
                  <c:v>3444</c:v>
                </c:pt>
                <c:pt idx="143">
                  <c:v>2698.2</c:v>
                </c:pt>
                <c:pt idx="144">
                  <c:v>2329.1</c:v>
                </c:pt>
                <c:pt idx="145">
                  <c:v>1971.8</c:v>
                </c:pt>
                <c:pt idx="146">
                  <c:v>3690.1</c:v>
                </c:pt>
                <c:pt idx="147">
                  <c:v>20991.5</c:v>
                </c:pt>
                <c:pt idx="148">
                  <c:v>10472.1</c:v>
                </c:pt>
                <c:pt idx="149">
                  <c:v>6514</c:v>
                </c:pt>
                <c:pt idx="150">
                  <c:v>7435.4</c:v>
                </c:pt>
                <c:pt idx="151">
                  <c:v>12918.5</c:v>
                </c:pt>
                <c:pt idx="152">
                  <c:v>10271</c:v>
                </c:pt>
                <c:pt idx="153">
                  <c:v>21908</c:v>
                </c:pt>
                <c:pt idx="154">
                  <c:v>1537.3</c:v>
                </c:pt>
                <c:pt idx="155">
                  <c:v>1494.4</c:v>
                </c:pt>
                <c:pt idx="156">
                  <c:v>2040.9</c:v>
                </c:pt>
                <c:pt idx="157">
                  <c:v>3833.7</c:v>
                </c:pt>
                <c:pt idx="158">
                  <c:v>6982.8</c:v>
                </c:pt>
                <c:pt idx="159">
                  <c:v>5402.5</c:v>
                </c:pt>
                <c:pt idx="160">
                  <c:v>6459.9</c:v>
                </c:pt>
                <c:pt idx="161">
                  <c:v>3109.8</c:v>
                </c:pt>
                <c:pt idx="162">
                  <c:v>0</c:v>
                </c:pt>
                <c:pt idx="163">
                  <c:v>0</c:v>
                </c:pt>
                <c:pt idx="164">
                  <c:v>4668.6</c:v>
                </c:pt>
                <c:pt idx="165">
                  <c:v>5378.9</c:v>
                </c:pt>
                <c:pt idx="166">
                  <c:v>5507.1</c:v>
                </c:pt>
                <c:pt idx="167">
                  <c:v>5115.8</c:v>
                </c:pt>
                <c:pt idx="168">
                  <c:v>3078.4</c:v>
                </c:pt>
                <c:pt idx="169">
                  <c:v>0</c:v>
                </c:pt>
                <c:pt idx="170">
                  <c:v>0</c:v>
                </c:pt>
                <c:pt idx="171">
                  <c:v>6287.7</c:v>
                </c:pt>
                <c:pt idx="172">
                  <c:v>4379.4</c:v>
                </c:pt>
                <c:pt idx="173">
                  <c:v>6562.2</c:v>
                </c:pt>
                <c:pt idx="174">
                  <c:v>1704.6</c:v>
                </c:pt>
                <c:pt idx="175">
                  <c:v>9.28</c:v>
                </c:pt>
                <c:pt idx="176">
                  <c:v>7297.9</c:v>
                </c:pt>
                <c:pt idx="177">
                  <c:v>7971.5</c:v>
                </c:pt>
                <c:pt idx="178">
                  <c:v>1999.7</c:v>
                </c:pt>
                <c:pt idx="179">
                  <c:v>2318.9</c:v>
                </c:pt>
                <c:pt idx="180">
                  <c:v>4504.3</c:v>
                </c:pt>
                <c:pt idx="181">
                  <c:v>5335.9</c:v>
                </c:pt>
                <c:pt idx="182">
                  <c:v>6978.7</c:v>
                </c:pt>
                <c:pt idx="183">
                  <c:v>7497.6</c:v>
                </c:pt>
                <c:pt idx="184">
                  <c:v>14209.3</c:v>
                </c:pt>
                <c:pt idx="185">
                  <c:v>0.94</c:v>
                </c:pt>
                <c:pt idx="186">
                  <c:v>0.94</c:v>
                </c:pt>
                <c:pt idx="187">
                  <c:v>1.88</c:v>
                </c:pt>
                <c:pt idx="188">
                  <c:v>5880.6</c:v>
                </c:pt>
                <c:pt idx="189">
                  <c:v>6307.8</c:v>
                </c:pt>
                <c:pt idx="190">
                  <c:v>8355.5</c:v>
                </c:pt>
                <c:pt idx="191">
                  <c:v>4504.3</c:v>
                </c:pt>
                <c:pt idx="192">
                  <c:v>2817.9</c:v>
                </c:pt>
                <c:pt idx="193">
                  <c:v>4600.2</c:v>
                </c:pt>
                <c:pt idx="194">
                  <c:v>881.8</c:v>
                </c:pt>
                <c:pt idx="195">
                  <c:v>0</c:v>
                </c:pt>
                <c:pt idx="196">
                  <c:v>1524.8</c:v>
                </c:pt>
                <c:pt idx="197">
                  <c:v>5252.1</c:v>
                </c:pt>
                <c:pt idx="198">
                  <c:v>3559.9</c:v>
                </c:pt>
                <c:pt idx="199">
                  <c:v>3389.6</c:v>
                </c:pt>
                <c:pt idx="200">
                  <c:v>8560.5</c:v>
                </c:pt>
                <c:pt idx="201">
                  <c:v>9324.6</c:v>
                </c:pt>
                <c:pt idx="202">
                  <c:v>7107.8</c:v>
                </c:pt>
                <c:pt idx="203">
                  <c:v>7288</c:v>
                </c:pt>
                <c:pt idx="204">
                  <c:v>9955.6</c:v>
                </c:pt>
                <c:pt idx="205">
                  <c:v>22823.5</c:v>
                </c:pt>
                <c:pt idx="206">
                  <c:v>25858.1</c:v>
                </c:pt>
                <c:pt idx="207">
                  <c:v>22433.6</c:v>
                </c:pt>
                <c:pt idx="208">
                  <c:v>38423.7</c:v>
                </c:pt>
                <c:pt idx="209">
                  <c:v>30264.8</c:v>
                </c:pt>
                <c:pt idx="210">
                  <c:v>23033.9</c:v>
                </c:pt>
                <c:pt idx="211">
                  <c:v>18085.6</c:v>
                </c:pt>
                <c:pt idx="212">
                  <c:v>38044.6</c:v>
                </c:pt>
                <c:pt idx="213">
                  <c:v>73874.9</c:v>
                </c:pt>
                <c:pt idx="214">
                  <c:v>28852.7</c:v>
                </c:pt>
                <c:pt idx="215">
                  <c:v>8398.9</c:v>
                </c:pt>
                <c:pt idx="216">
                  <c:v>16235.9</c:v>
                </c:pt>
                <c:pt idx="217">
                  <c:v>20479.4</c:v>
                </c:pt>
                <c:pt idx="218">
                  <c:v>9452.7</c:v>
                </c:pt>
                <c:pt idx="219">
                  <c:v>15374.9</c:v>
                </c:pt>
                <c:pt idx="220">
                  <c:v>22518.3</c:v>
                </c:pt>
                <c:pt idx="221">
                  <c:v>39089.8</c:v>
                </c:pt>
                <c:pt idx="222">
                  <c:v>9749.2</c:v>
                </c:pt>
                <c:pt idx="223">
                  <c:v>32117.5</c:v>
                </c:pt>
                <c:pt idx="224">
                  <c:v>32801.8</c:v>
                </c:pt>
                <c:pt idx="225">
                  <c:v>46864</c:v>
                </c:pt>
                <c:pt idx="226">
                  <c:v>17802</c:v>
                </c:pt>
                <c:pt idx="227">
                  <c:v>23338.1</c:v>
                </c:pt>
                <c:pt idx="228">
                  <c:v>8066.8</c:v>
                </c:pt>
                <c:pt idx="229">
                  <c:v>23247.6</c:v>
                </c:pt>
                <c:pt idx="230">
                  <c:v>29081.4</c:v>
                </c:pt>
                <c:pt idx="231">
                  <c:v>41102.1</c:v>
                </c:pt>
                <c:pt idx="232">
                  <c:v>14506.7</c:v>
                </c:pt>
                <c:pt idx="233">
                  <c:v>20873.3</c:v>
                </c:pt>
                <c:pt idx="234">
                  <c:v>20883.5</c:v>
                </c:pt>
                <c:pt idx="235">
                  <c:v>9293.9</c:v>
                </c:pt>
                <c:pt idx="236">
                  <c:v>25296.9</c:v>
                </c:pt>
                <c:pt idx="237">
                  <c:v>37817.3</c:v>
                </c:pt>
                <c:pt idx="238">
                  <c:v>35506</c:v>
                </c:pt>
                <c:pt idx="239">
                  <c:v>31766.2</c:v>
                </c:pt>
                <c:pt idx="240">
                  <c:v>32451.8</c:v>
                </c:pt>
                <c:pt idx="241">
                  <c:v>14807.5</c:v>
                </c:pt>
                <c:pt idx="242">
                  <c:v>27843.1</c:v>
                </c:pt>
                <c:pt idx="243">
                  <c:v>10039.4</c:v>
                </c:pt>
                <c:pt idx="244">
                  <c:v>9663</c:v>
                </c:pt>
                <c:pt idx="245">
                  <c:v>34169.6</c:v>
                </c:pt>
                <c:pt idx="246">
                  <c:v>22042.5</c:v>
                </c:pt>
                <c:pt idx="247">
                  <c:v>16882.1</c:v>
                </c:pt>
                <c:pt idx="248">
                  <c:v>19234.4</c:v>
                </c:pt>
                <c:pt idx="249">
                  <c:v>15799.1</c:v>
                </c:pt>
                <c:pt idx="250">
                  <c:v>20106.9</c:v>
                </c:pt>
                <c:pt idx="251">
                  <c:v>19453</c:v>
                </c:pt>
                <c:pt idx="252">
                  <c:v>27637.6</c:v>
                </c:pt>
                <c:pt idx="253">
                  <c:v>27920.9</c:v>
                </c:pt>
                <c:pt idx="254">
                  <c:v>16673.9</c:v>
                </c:pt>
                <c:pt idx="255">
                  <c:v>19425.8</c:v>
                </c:pt>
                <c:pt idx="256">
                  <c:v>20042</c:v>
                </c:pt>
                <c:pt idx="257">
                  <c:v>15163</c:v>
                </c:pt>
                <c:pt idx="258">
                  <c:v>16790.8</c:v>
                </c:pt>
                <c:pt idx="259">
                  <c:v>15246</c:v>
                </c:pt>
                <c:pt idx="260">
                  <c:v>17985.4</c:v>
                </c:pt>
                <c:pt idx="261">
                  <c:v>43318</c:v>
                </c:pt>
                <c:pt idx="262">
                  <c:v>38825.2</c:v>
                </c:pt>
                <c:pt idx="263">
                  <c:v>48361.2</c:v>
                </c:pt>
                <c:pt idx="264">
                  <c:v>10167.5</c:v>
                </c:pt>
                <c:pt idx="265">
                  <c:v>14637.4</c:v>
                </c:pt>
                <c:pt idx="266">
                  <c:v>13460.1</c:v>
                </c:pt>
                <c:pt idx="267">
                  <c:v>9738.3</c:v>
                </c:pt>
                <c:pt idx="268">
                  <c:v>10405.8</c:v>
                </c:pt>
                <c:pt idx="269">
                  <c:v>7864.9</c:v>
                </c:pt>
                <c:pt idx="270">
                  <c:v>7506.4</c:v>
                </c:pt>
                <c:pt idx="271">
                  <c:v>9812.1</c:v>
                </c:pt>
                <c:pt idx="272">
                  <c:v>30686.4</c:v>
                </c:pt>
                <c:pt idx="273">
                  <c:v>15863.4</c:v>
                </c:pt>
                <c:pt idx="274">
                  <c:v>13808</c:v>
                </c:pt>
                <c:pt idx="275">
                  <c:v>19479.3</c:v>
                </c:pt>
                <c:pt idx="276">
                  <c:v>21993.8</c:v>
                </c:pt>
                <c:pt idx="277">
                  <c:v>22768.5</c:v>
                </c:pt>
                <c:pt idx="278">
                  <c:v>25607.1</c:v>
                </c:pt>
                <c:pt idx="279">
                  <c:v>17817.8</c:v>
                </c:pt>
                <c:pt idx="280">
                  <c:v>19657.5</c:v>
                </c:pt>
                <c:pt idx="281">
                  <c:v>19658.6</c:v>
                </c:pt>
                <c:pt idx="282">
                  <c:v>18123.5</c:v>
                </c:pt>
                <c:pt idx="283">
                  <c:v>17785.8</c:v>
                </c:pt>
                <c:pt idx="284">
                  <c:v>15067.4</c:v>
                </c:pt>
                <c:pt idx="285">
                  <c:v>34289.8</c:v>
                </c:pt>
                <c:pt idx="286">
                  <c:v>17818.6</c:v>
                </c:pt>
                <c:pt idx="287">
                  <c:v>16792.2</c:v>
                </c:pt>
                <c:pt idx="288">
                  <c:v>20594.8</c:v>
                </c:pt>
                <c:pt idx="289">
                  <c:v>15887.3</c:v>
                </c:pt>
                <c:pt idx="290">
                  <c:v>16105.6</c:v>
                </c:pt>
                <c:pt idx="291">
                  <c:v>18517.6</c:v>
                </c:pt>
                <c:pt idx="292">
                  <c:v>17669.2</c:v>
                </c:pt>
                <c:pt idx="293">
                  <c:v>16760</c:v>
                </c:pt>
                <c:pt idx="294">
                  <c:v>7830.3</c:v>
                </c:pt>
                <c:pt idx="295">
                  <c:v>3735.7</c:v>
                </c:pt>
                <c:pt idx="296">
                  <c:v>34430.9</c:v>
                </c:pt>
                <c:pt idx="297">
                  <c:v>22091.7</c:v>
                </c:pt>
                <c:pt idx="298">
                  <c:v>23957.5</c:v>
                </c:pt>
                <c:pt idx="299">
                  <c:v>26525.9</c:v>
                </c:pt>
                <c:pt idx="300">
                  <c:v>8229.5</c:v>
                </c:pt>
                <c:pt idx="301">
                  <c:v>11035.8</c:v>
                </c:pt>
                <c:pt idx="302">
                  <c:v>16484</c:v>
                </c:pt>
                <c:pt idx="303">
                  <c:v>26744.1</c:v>
                </c:pt>
                <c:pt idx="304">
                  <c:v>17824</c:v>
                </c:pt>
                <c:pt idx="305">
                  <c:v>17086.9</c:v>
                </c:pt>
                <c:pt idx="306">
                  <c:v>11374</c:v>
                </c:pt>
                <c:pt idx="307">
                  <c:v>0</c:v>
                </c:pt>
                <c:pt idx="308">
                  <c:v>3535.2</c:v>
                </c:pt>
                <c:pt idx="309">
                  <c:v>26643.5</c:v>
                </c:pt>
                <c:pt idx="310">
                  <c:v>14326</c:v>
                </c:pt>
                <c:pt idx="311">
                  <c:v>5275.5</c:v>
                </c:pt>
                <c:pt idx="312">
                  <c:v>5294.6</c:v>
                </c:pt>
                <c:pt idx="313">
                  <c:v>13456.3</c:v>
                </c:pt>
                <c:pt idx="314">
                  <c:v>18062.9</c:v>
                </c:pt>
                <c:pt idx="315">
                  <c:v>5552.8</c:v>
                </c:pt>
                <c:pt idx="316">
                  <c:v>13099.7</c:v>
                </c:pt>
                <c:pt idx="317">
                  <c:v>19664.7</c:v>
                </c:pt>
                <c:pt idx="318">
                  <c:v>14588.5</c:v>
                </c:pt>
                <c:pt idx="319">
                  <c:v>12081.9</c:v>
                </c:pt>
                <c:pt idx="320">
                  <c:v>14354.4</c:v>
                </c:pt>
                <c:pt idx="321">
                  <c:v>14940.6</c:v>
                </c:pt>
                <c:pt idx="322">
                  <c:v>6666.9</c:v>
                </c:pt>
                <c:pt idx="323">
                  <c:v>13117.8</c:v>
                </c:pt>
                <c:pt idx="324">
                  <c:v>42988.1</c:v>
                </c:pt>
                <c:pt idx="325">
                  <c:v>19236.2</c:v>
                </c:pt>
                <c:pt idx="326">
                  <c:v>20317.3</c:v>
                </c:pt>
                <c:pt idx="327">
                  <c:v>31915.1</c:v>
                </c:pt>
                <c:pt idx="328">
                  <c:v>24888</c:v>
                </c:pt>
                <c:pt idx="329">
                  <c:v>28741.3</c:v>
                </c:pt>
                <c:pt idx="330">
                  <c:v>21329.9</c:v>
                </c:pt>
                <c:pt idx="331">
                  <c:v>27189.7</c:v>
                </c:pt>
                <c:pt idx="332">
                  <c:v>26042.9</c:v>
                </c:pt>
                <c:pt idx="333">
                  <c:v>30991.4</c:v>
                </c:pt>
                <c:pt idx="334">
                  <c:v>31025.7</c:v>
                </c:pt>
                <c:pt idx="335">
                  <c:v>21595.7</c:v>
                </c:pt>
                <c:pt idx="336">
                  <c:v>17799.1</c:v>
                </c:pt>
                <c:pt idx="337">
                  <c:v>5977.9</c:v>
                </c:pt>
                <c:pt idx="338">
                  <c:v>23802.8</c:v>
                </c:pt>
                <c:pt idx="339">
                  <c:v>23245.6</c:v>
                </c:pt>
                <c:pt idx="340">
                  <c:v>18784</c:v>
                </c:pt>
                <c:pt idx="341">
                  <c:v>24510.9</c:v>
                </c:pt>
                <c:pt idx="342">
                  <c:v>29373.2</c:v>
                </c:pt>
                <c:pt idx="343">
                  <c:v>35548.6</c:v>
                </c:pt>
                <c:pt idx="344">
                  <c:v>18651.1</c:v>
                </c:pt>
                <c:pt idx="345">
                  <c:v>13289.6</c:v>
                </c:pt>
                <c:pt idx="346">
                  <c:v>36090.4</c:v>
                </c:pt>
                <c:pt idx="347">
                  <c:v>26656.7</c:v>
                </c:pt>
                <c:pt idx="348">
                  <c:v>15307.1</c:v>
                </c:pt>
                <c:pt idx="349">
                  <c:v>12876.8</c:v>
                </c:pt>
                <c:pt idx="350">
                  <c:v>18186.1</c:v>
                </c:pt>
                <c:pt idx="351">
                  <c:v>26055.3</c:v>
                </c:pt>
                <c:pt idx="352">
                  <c:v>15918.6</c:v>
                </c:pt>
                <c:pt idx="353">
                  <c:v>16463.8</c:v>
                </c:pt>
                <c:pt idx="354">
                  <c:v>432.3</c:v>
                </c:pt>
                <c:pt idx="355">
                  <c:v>10442.5</c:v>
                </c:pt>
                <c:pt idx="356">
                  <c:v>7537.7</c:v>
                </c:pt>
                <c:pt idx="357">
                  <c:v>15264.7</c:v>
                </c:pt>
                <c:pt idx="358">
                  <c:v>23831.6</c:v>
                </c:pt>
                <c:pt idx="359">
                  <c:v>14442.7</c:v>
                </c:pt>
                <c:pt idx="360">
                  <c:v>19566.7</c:v>
                </c:pt>
                <c:pt idx="361">
                  <c:v>22967.4</c:v>
                </c:pt>
                <c:pt idx="362">
                  <c:v>29046.5</c:v>
                </c:pt>
                <c:pt idx="363">
                  <c:v>29296.6</c:v>
                </c:pt>
                <c:pt idx="364">
                  <c:v>15324.6</c:v>
                </c:pt>
                <c:pt idx="365">
                  <c:v>15225.1</c:v>
                </c:pt>
                <c:pt idx="366">
                  <c:v>21537</c:v>
                </c:pt>
                <c:pt idx="367">
                  <c:v>37154.4</c:v>
                </c:pt>
                <c:pt idx="368">
                  <c:v>64860.3</c:v>
                </c:pt>
                <c:pt idx="369">
                  <c:v>32555.9</c:v>
                </c:pt>
                <c:pt idx="370">
                  <c:v>30290.8</c:v>
                </c:pt>
                <c:pt idx="371">
                  <c:v>134.5</c:v>
                </c:pt>
                <c:pt idx="372">
                  <c:v>10.89</c:v>
                </c:pt>
                <c:pt idx="373">
                  <c:v>4464.7</c:v>
                </c:pt>
                <c:pt idx="374">
                  <c:v>14690.7</c:v>
                </c:pt>
                <c:pt idx="375">
                  <c:v>14363.9</c:v>
                </c:pt>
                <c:pt idx="376">
                  <c:v>6021.1</c:v>
                </c:pt>
                <c:pt idx="377">
                  <c:v>0</c:v>
                </c:pt>
                <c:pt idx="378">
                  <c:v>3945.8</c:v>
                </c:pt>
                <c:pt idx="379">
                  <c:v>12837.1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Date/Time</a:t>
                </a:r>
              </a:p>
            </c:rich>
          </c:tx>
          <c:layout/>
        </c:title>
        <c:numFmt formatCode="ddd m/d/yy hh:mm:ss" sourceLinked="0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Packets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guds.847c8e32.tegu-2016.09.07.11.03.56 Read/Write Average size, bytes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rAvs aggr1</c:v>
          </c:tx>
          <c:spPr>
            <a:ln w="28575"/>
          </c:spPr>
          <c:marker>
            <c:symbol val="none"/>
          </c:marker>
          <c:cat>
            <c:numRef>
              <c:f>Nicstat!$D$39:$D$418</c:f>
              <c:numCache>
                <c:formatCode>General</c:formatCode>
                <c:ptCount val="380"/>
                <c:pt idx="0">
                  <c:v>42620.4616550926</c:v>
                </c:pt>
                <c:pt idx="1">
                  <c:v>42620.4616666667</c:v>
                </c:pt>
                <c:pt idx="2">
                  <c:v>42620.4616782407</c:v>
                </c:pt>
                <c:pt idx="3">
                  <c:v>42620.4616898148</c:v>
                </c:pt>
                <c:pt idx="4">
                  <c:v>42620.4617013889</c:v>
                </c:pt>
                <c:pt idx="5">
                  <c:v>42620.461712963</c:v>
                </c:pt>
                <c:pt idx="6">
                  <c:v>42620.461724537</c:v>
                </c:pt>
                <c:pt idx="7">
                  <c:v>42620.4617361111</c:v>
                </c:pt>
                <c:pt idx="8">
                  <c:v>42620.4617476852</c:v>
                </c:pt>
                <c:pt idx="9">
                  <c:v>42620.4617592593</c:v>
                </c:pt>
                <c:pt idx="10">
                  <c:v>42620.4617708333</c:v>
                </c:pt>
                <c:pt idx="11">
                  <c:v>42620.4617824074</c:v>
                </c:pt>
                <c:pt idx="12">
                  <c:v>42620.4617939815</c:v>
                </c:pt>
                <c:pt idx="13">
                  <c:v>42620.4618055556</c:v>
                </c:pt>
                <c:pt idx="14">
                  <c:v>42620.4618171296</c:v>
                </c:pt>
                <c:pt idx="15">
                  <c:v>42620.4618287037</c:v>
                </c:pt>
                <c:pt idx="16">
                  <c:v>42620.4618402778</c:v>
                </c:pt>
                <c:pt idx="17">
                  <c:v>42620.4618518519</c:v>
                </c:pt>
                <c:pt idx="18">
                  <c:v>42620.4618634259</c:v>
                </c:pt>
                <c:pt idx="19">
                  <c:v>42620.4629166667</c:v>
                </c:pt>
                <c:pt idx="20">
                  <c:v>42620.4629282407</c:v>
                </c:pt>
                <c:pt idx="21">
                  <c:v>42620.4629398148</c:v>
                </c:pt>
                <c:pt idx="22">
                  <c:v>42620.4629513889</c:v>
                </c:pt>
                <c:pt idx="23">
                  <c:v>42620.462962963</c:v>
                </c:pt>
                <c:pt idx="24">
                  <c:v>42620.462974537</c:v>
                </c:pt>
                <c:pt idx="25">
                  <c:v>42620.4629861111</c:v>
                </c:pt>
                <c:pt idx="26">
                  <c:v>42620.4629976852</c:v>
                </c:pt>
                <c:pt idx="27">
                  <c:v>42620.4630092593</c:v>
                </c:pt>
                <c:pt idx="28">
                  <c:v>42620.4630208333</c:v>
                </c:pt>
                <c:pt idx="29">
                  <c:v>42620.4630324074</c:v>
                </c:pt>
                <c:pt idx="30">
                  <c:v>42620.4630439815</c:v>
                </c:pt>
                <c:pt idx="31">
                  <c:v>42620.4630555556</c:v>
                </c:pt>
                <c:pt idx="32">
                  <c:v>42620.4630671296</c:v>
                </c:pt>
                <c:pt idx="33">
                  <c:v>42620.4630787037</c:v>
                </c:pt>
                <c:pt idx="34">
                  <c:v>42620.4630902778</c:v>
                </c:pt>
                <c:pt idx="35">
                  <c:v>42620.4631018518</c:v>
                </c:pt>
                <c:pt idx="36">
                  <c:v>42620.4631134259</c:v>
                </c:pt>
                <c:pt idx="37">
                  <c:v>42620.463125</c:v>
                </c:pt>
                <c:pt idx="38">
                  <c:v>42620.4641087963</c:v>
                </c:pt>
                <c:pt idx="39">
                  <c:v>42620.4641203704</c:v>
                </c:pt>
                <c:pt idx="40">
                  <c:v>42620.4641319444</c:v>
                </c:pt>
                <c:pt idx="41">
                  <c:v>42620.4641435185</c:v>
                </c:pt>
                <c:pt idx="42">
                  <c:v>42620.4641550926</c:v>
                </c:pt>
                <c:pt idx="43">
                  <c:v>42620.4641666667</c:v>
                </c:pt>
                <c:pt idx="44">
                  <c:v>42620.4641782407</c:v>
                </c:pt>
                <c:pt idx="45">
                  <c:v>42620.4641898148</c:v>
                </c:pt>
                <c:pt idx="46">
                  <c:v>42620.4642013889</c:v>
                </c:pt>
                <c:pt idx="47">
                  <c:v>42620.464212963</c:v>
                </c:pt>
                <c:pt idx="48">
                  <c:v>42620.464224537</c:v>
                </c:pt>
                <c:pt idx="49">
                  <c:v>42620.4642361111</c:v>
                </c:pt>
                <c:pt idx="50">
                  <c:v>42620.4642476852</c:v>
                </c:pt>
                <c:pt idx="51">
                  <c:v>42620.4642592593</c:v>
                </c:pt>
                <c:pt idx="52">
                  <c:v>42620.4642708333</c:v>
                </c:pt>
                <c:pt idx="53">
                  <c:v>42620.4642824074</c:v>
                </c:pt>
                <c:pt idx="54">
                  <c:v>42620.4642939815</c:v>
                </c:pt>
                <c:pt idx="55">
                  <c:v>42620.4643055556</c:v>
                </c:pt>
                <c:pt idx="56">
                  <c:v>42620.4643171296</c:v>
                </c:pt>
                <c:pt idx="57">
                  <c:v>42620.4653935185</c:v>
                </c:pt>
                <c:pt idx="58">
                  <c:v>42620.4654050926</c:v>
                </c:pt>
                <c:pt idx="59">
                  <c:v>42620.4654166667</c:v>
                </c:pt>
                <c:pt idx="60">
                  <c:v>42620.4654282407</c:v>
                </c:pt>
                <c:pt idx="61">
                  <c:v>42620.4654398148</c:v>
                </c:pt>
                <c:pt idx="62">
                  <c:v>42620.4654513889</c:v>
                </c:pt>
                <c:pt idx="63">
                  <c:v>42620.465462963</c:v>
                </c:pt>
                <c:pt idx="64">
                  <c:v>42620.465474537</c:v>
                </c:pt>
                <c:pt idx="65">
                  <c:v>42620.4654861111</c:v>
                </c:pt>
                <c:pt idx="66">
                  <c:v>42620.4654976852</c:v>
                </c:pt>
                <c:pt idx="67">
                  <c:v>42620.4655092593</c:v>
                </c:pt>
                <c:pt idx="68">
                  <c:v>42620.4655208333</c:v>
                </c:pt>
                <c:pt idx="69">
                  <c:v>42620.4655324074</c:v>
                </c:pt>
                <c:pt idx="70">
                  <c:v>42620.4655439815</c:v>
                </c:pt>
                <c:pt idx="71">
                  <c:v>42620.4655555556</c:v>
                </c:pt>
                <c:pt idx="72">
                  <c:v>42620.4655671296</c:v>
                </c:pt>
                <c:pt idx="73">
                  <c:v>42620.4655787037</c:v>
                </c:pt>
                <c:pt idx="74">
                  <c:v>42620.4655902778</c:v>
                </c:pt>
                <c:pt idx="75">
                  <c:v>42620.4656018519</c:v>
                </c:pt>
                <c:pt idx="76">
                  <c:v>42620.4665509259</c:v>
                </c:pt>
                <c:pt idx="77">
                  <c:v>42620.4665625</c:v>
                </c:pt>
                <c:pt idx="78">
                  <c:v>42620.4665740741</c:v>
                </c:pt>
                <c:pt idx="79">
                  <c:v>42620.4665856482</c:v>
                </c:pt>
                <c:pt idx="80">
                  <c:v>42620.4665972222</c:v>
                </c:pt>
                <c:pt idx="81">
                  <c:v>42620.4666087963</c:v>
                </c:pt>
                <c:pt idx="82">
                  <c:v>42620.4666203704</c:v>
                </c:pt>
                <c:pt idx="83">
                  <c:v>42620.4666319444</c:v>
                </c:pt>
                <c:pt idx="84">
                  <c:v>42620.4666435185</c:v>
                </c:pt>
                <c:pt idx="85">
                  <c:v>42620.4666550926</c:v>
                </c:pt>
                <c:pt idx="86">
                  <c:v>42620.4666666667</c:v>
                </c:pt>
                <c:pt idx="87">
                  <c:v>42620.4666782407</c:v>
                </c:pt>
                <c:pt idx="88">
                  <c:v>42620.4666898148</c:v>
                </c:pt>
                <c:pt idx="89">
                  <c:v>42620.4667013889</c:v>
                </c:pt>
                <c:pt idx="90">
                  <c:v>42620.466712963</c:v>
                </c:pt>
                <c:pt idx="91">
                  <c:v>42620.466724537</c:v>
                </c:pt>
                <c:pt idx="92">
                  <c:v>42620.4667361111</c:v>
                </c:pt>
                <c:pt idx="93">
                  <c:v>42620.4667476852</c:v>
                </c:pt>
                <c:pt idx="94">
                  <c:v>42620.4667592593</c:v>
                </c:pt>
                <c:pt idx="95">
                  <c:v>42620.4679166667</c:v>
                </c:pt>
                <c:pt idx="96">
                  <c:v>42620.4679282407</c:v>
                </c:pt>
                <c:pt idx="97">
                  <c:v>42620.4679398148</c:v>
                </c:pt>
                <c:pt idx="98">
                  <c:v>42620.4679513889</c:v>
                </c:pt>
                <c:pt idx="99">
                  <c:v>42620.467962963</c:v>
                </c:pt>
                <c:pt idx="100">
                  <c:v>42620.467974537</c:v>
                </c:pt>
                <c:pt idx="101">
                  <c:v>42620.4679861111</c:v>
                </c:pt>
                <c:pt idx="102">
                  <c:v>42620.4679976852</c:v>
                </c:pt>
                <c:pt idx="103">
                  <c:v>42620.4680092593</c:v>
                </c:pt>
                <c:pt idx="104">
                  <c:v>42620.4680208333</c:v>
                </c:pt>
                <c:pt idx="105">
                  <c:v>42620.4680324074</c:v>
                </c:pt>
                <c:pt idx="106">
                  <c:v>42620.4680439815</c:v>
                </c:pt>
                <c:pt idx="107">
                  <c:v>42620.4680555556</c:v>
                </c:pt>
                <c:pt idx="108">
                  <c:v>42620.4680671296</c:v>
                </c:pt>
                <c:pt idx="109">
                  <c:v>42620.4680787037</c:v>
                </c:pt>
                <c:pt idx="110">
                  <c:v>42620.4680902778</c:v>
                </c:pt>
                <c:pt idx="111">
                  <c:v>42620.4681018519</c:v>
                </c:pt>
                <c:pt idx="112">
                  <c:v>42620.4681134259</c:v>
                </c:pt>
                <c:pt idx="113">
                  <c:v>42620.468125</c:v>
                </c:pt>
                <c:pt idx="114">
                  <c:v>42620.4693634259</c:v>
                </c:pt>
                <c:pt idx="115">
                  <c:v>42620.469375</c:v>
                </c:pt>
                <c:pt idx="116">
                  <c:v>42620.4693865741</c:v>
                </c:pt>
                <c:pt idx="117">
                  <c:v>42620.4693981481</c:v>
                </c:pt>
                <c:pt idx="118">
                  <c:v>42620.4694097222</c:v>
                </c:pt>
                <c:pt idx="119">
                  <c:v>42620.4694212963</c:v>
                </c:pt>
                <c:pt idx="120">
                  <c:v>42620.4694328704</c:v>
                </c:pt>
                <c:pt idx="121">
                  <c:v>42620.4694444444</c:v>
                </c:pt>
                <c:pt idx="122">
                  <c:v>42620.4694560185</c:v>
                </c:pt>
                <c:pt idx="123">
                  <c:v>42620.4694675926</c:v>
                </c:pt>
                <c:pt idx="124">
                  <c:v>42620.4694791667</c:v>
                </c:pt>
                <c:pt idx="125">
                  <c:v>42620.4694907407</c:v>
                </c:pt>
                <c:pt idx="126">
                  <c:v>42620.4695023148</c:v>
                </c:pt>
                <c:pt idx="127">
                  <c:v>42620.4695138889</c:v>
                </c:pt>
                <c:pt idx="128">
                  <c:v>42620.469525463</c:v>
                </c:pt>
                <c:pt idx="129">
                  <c:v>42620.469537037</c:v>
                </c:pt>
                <c:pt idx="130">
                  <c:v>42620.4695486111</c:v>
                </c:pt>
                <c:pt idx="131">
                  <c:v>42620.4695601852</c:v>
                </c:pt>
                <c:pt idx="132">
                  <c:v>42620.4695717593</c:v>
                </c:pt>
                <c:pt idx="133">
                  <c:v>42620.4706828704</c:v>
                </c:pt>
                <c:pt idx="134">
                  <c:v>42620.4706944444</c:v>
                </c:pt>
                <c:pt idx="135">
                  <c:v>42620.4707060185</c:v>
                </c:pt>
                <c:pt idx="136">
                  <c:v>42620.4707175926</c:v>
                </c:pt>
                <c:pt idx="137">
                  <c:v>42620.4707291667</c:v>
                </c:pt>
                <c:pt idx="138">
                  <c:v>42620.4707407407</c:v>
                </c:pt>
                <c:pt idx="139">
                  <c:v>42620.4707523148</c:v>
                </c:pt>
                <c:pt idx="140">
                  <c:v>42620.4707638889</c:v>
                </c:pt>
                <c:pt idx="141">
                  <c:v>42620.470775463</c:v>
                </c:pt>
                <c:pt idx="142">
                  <c:v>42620.470787037</c:v>
                </c:pt>
                <c:pt idx="143">
                  <c:v>42620.4707986111</c:v>
                </c:pt>
                <c:pt idx="144">
                  <c:v>42620.4708101852</c:v>
                </c:pt>
                <c:pt idx="145">
                  <c:v>42620.4708217593</c:v>
                </c:pt>
                <c:pt idx="146">
                  <c:v>42620.4708333333</c:v>
                </c:pt>
                <c:pt idx="147">
                  <c:v>42620.4708449074</c:v>
                </c:pt>
                <c:pt idx="148">
                  <c:v>42620.4708564815</c:v>
                </c:pt>
                <c:pt idx="149">
                  <c:v>42620.4708680556</c:v>
                </c:pt>
                <c:pt idx="150">
                  <c:v>42620.4708796296</c:v>
                </c:pt>
                <c:pt idx="151">
                  <c:v>42620.4708912037</c:v>
                </c:pt>
                <c:pt idx="152">
                  <c:v>42620.4718634259</c:v>
                </c:pt>
                <c:pt idx="153">
                  <c:v>42620.471875</c:v>
                </c:pt>
                <c:pt idx="154">
                  <c:v>42620.4718865741</c:v>
                </c:pt>
                <c:pt idx="155">
                  <c:v>42620.4718981481</c:v>
                </c:pt>
                <c:pt idx="156">
                  <c:v>42620.4719097222</c:v>
                </c:pt>
                <c:pt idx="157">
                  <c:v>42620.4719212963</c:v>
                </c:pt>
                <c:pt idx="158">
                  <c:v>42620.4719328704</c:v>
                </c:pt>
                <c:pt idx="159">
                  <c:v>42620.4719444444</c:v>
                </c:pt>
                <c:pt idx="160">
                  <c:v>42620.4719560185</c:v>
                </c:pt>
                <c:pt idx="161">
                  <c:v>42620.4719675926</c:v>
                </c:pt>
                <c:pt idx="162">
                  <c:v>42620.4719791667</c:v>
                </c:pt>
                <c:pt idx="163">
                  <c:v>42620.4719907407</c:v>
                </c:pt>
                <c:pt idx="164">
                  <c:v>42620.4720023148</c:v>
                </c:pt>
                <c:pt idx="165">
                  <c:v>42620.4720138889</c:v>
                </c:pt>
                <c:pt idx="166">
                  <c:v>42620.472025463</c:v>
                </c:pt>
                <c:pt idx="167">
                  <c:v>42620.472037037</c:v>
                </c:pt>
                <c:pt idx="168">
                  <c:v>42620.4720486111</c:v>
                </c:pt>
                <c:pt idx="169">
                  <c:v>42620.4720601852</c:v>
                </c:pt>
                <c:pt idx="170">
                  <c:v>42620.4720717593</c:v>
                </c:pt>
                <c:pt idx="171">
                  <c:v>42620.473125</c:v>
                </c:pt>
                <c:pt idx="172">
                  <c:v>42620.4731365741</c:v>
                </c:pt>
                <c:pt idx="173">
                  <c:v>42620.4731481482</c:v>
                </c:pt>
                <c:pt idx="174">
                  <c:v>42620.4731597222</c:v>
                </c:pt>
                <c:pt idx="175">
                  <c:v>42620.4731712963</c:v>
                </c:pt>
                <c:pt idx="176">
                  <c:v>42620.4731828704</c:v>
                </c:pt>
                <c:pt idx="177">
                  <c:v>42620.4731944444</c:v>
                </c:pt>
                <c:pt idx="178">
                  <c:v>42620.4732060185</c:v>
                </c:pt>
                <c:pt idx="179">
                  <c:v>42620.4732175926</c:v>
                </c:pt>
                <c:pt idx="180">
                  <c:v>42620.4732291667</c:v>
                </c:pt>
                <c:pt idx="181">
                  <c:v>42620.4732407407</c:v>
                </c:pt>
                <c:pt idx="182">
                  <c:v>42620.4732523148</c:v>
                </c:pt>
                <c:pt idx="183">
                  <c:v>42620.4732638889</c:v>
                </c:pt>
                <c:pt idx="184">
                  <c:v>42620.473275463</c:v>
                </c:pt>
                <c:pt idx="185">
                  <c:v>42620.473287037</c:v>
                </c:pt>
                <c:pt idx="186">
                  <c:v>42620.4732986111</c:v>
                </c:pt>
                <c:pt idx="187">
                  <c:v>42620.4733101852</c:v>
                </c:pt>
                <c:pt idx="188">
                  <c:v>42620.4733217593</c:v>
                </c:pt>
                <c:pt idx="189">
                  <c:v>42620.4733333333</c:v>
                </c:pt>
                <c:pt idx="190">
                  <c:v>42620.4743634259</c:v>
                </c:pt>
                <c:pt idx="191">
                  <c:v>42620.474375</c:v>
                </c:pt>
                <c:pt idx="192">
                  <c:v>42620.4743865741</c:v>
                </c:pt>
                <c:pt idx="193">
                  <c:v>42620.4743981482</c:v>
                </c:pt>
                <c:pt idx="194">
                  <c:v>42620.4744097222</c:v>
                </c:pt>
                <c:pt idx="195">
                  <c:v>42620.4744212963</c:v>
                </c:pt>
                <c:pt idx="196">
                  <c:v>42620.4744328704</c:v>
                </c:pt>
                <c:pt idx="197">
                  <c:v>42620.4744444444</c:v>
                </c:pt>
                <c:pt idx="198">
                  <c:v>42620.4744560185</c:v>
                </c:pt>
                <c:pt idx="199">
                  <c:v>42620.4744675926</c:v>
                </c:pt>
                <c:pt idx="200">
                  <c:v>42620.4744791667</c:v>
                </c:pt>
                <c:pt idx="201">
                  <c:v>42620.4744907407</c:v>
                </c:pt>
                <c:pt idx="202">
                  <c:v>42620.4745023148</c:v>
                </c:pt>
                <c:pt idx="203">
                  <c:v>42620.4745138889</c:v>
                </c:pt>
                <c:pt idx="204">
                  <c:v>42620.474525463</c:v>
                </c:pt>
                <c:pt idx="205">
                  <c:v>42620.474537037</c:v>
                </c:pt>
                <c:pt idx="206">
                  <c:v>42620.4745486111</c:v>
                </c:pt>
                <c:pt idx="207">
                  <c:v>42620.4745601852</c:v>
                </c:pt>
                <c:pt idx="208">
                  <c:v>42620.4745717593</c:v>
                </c:pt>
                <c:pt idx="209">
                  <c:v>42620.4756481481</c:v>
                </c:pt>
                <c:pt idx="210">
                  <c:v>42620.4756597222</c:v>
                </c:pt>
                <c:pt idx="211">
                  <c:v>42620.4756712963</c:v>
                </c:pt>
                <c:pt idx="212">
                  <c:v>42620.4756828704</c:v>
                </c:pt>
                <c:pt idx="213">
                  <c:v>42620.4756944444</c:v>
                </c:pt>
                <c:pt idx="214">
                  <c:v>42620.4757060185</c:v>
                </c:pt>
                <c:pt idx="215">
                  <c:v>42620.4757175926</c:v>
                </c:pt>
                <c:pt idx="216">
                  <c:v>42620.4757291667</c:v>
                </c:pt>
                <c:pt idx="217">
                  <c:v>42620.4757407407</c:v>
                </c:pt>
                <c:pt idx="218">
                  <c:v>42620.4757523148</c:v>
                </c:pt>
                <c:pt idx="219">
                  <c:v>42620.4757638889</c:v>
                </c:pt>
                <c:pt idx="220">
                  <c:v>42620.475775463</c:v>
                </c:pt>
                <c:pt idx="221">
                  <c:v>42620.475787037</c:v>
                </c:pt>
                <c:pt idx="222">
                  <c:v>42620.4757986111</c:v>
                </c:pt>
                <c:pt idx="223">
                  <c:v>42620.4758101852</c:v>
                </c:pt>
                <c:pt idx="224">
                  <c:v>42620.4758217593</c:v>
                </c:pt>
                <c:pt idx="225">
                  <c:v>42620.4758333333</c:v>
                </c:pt>
                <c:pt idx="226">
                  <c:v>42620.4758449074</c:v>
                </c:pt>
                <c:pt idx="227">
                  <c:v>42620.4758564815</c:v>
                </c:pt>
                <c:pt idx="228">
                  <c:v>42620.4769097222</c:v>
                </c:pt>
                <c:pt idx="229">
                  <c:v>42620.4769212963</c:v>
                </c:pt>
                <c:pt idx="230">
                  <c:v>42620.4769328704</c:v>
                </c:pt>
                <c:pt idx="231">
                  <c:v>42620.4769444444</c:v>
                </c:pt>
                <c:pt idx="232">
                  <c:v>42620.4769560185</c:v>
                </c:pt>
                <c:pt idx="233">
                  <c:v>42620.4769675926</c:v>
                </c:pt>
                <c:pt idx="234">
                  <c:v>42620.4769791667</c:v>
                </c:pt>
                <c:pt idx="235">
                  <c:v>42620.4769907407</c:v>
                </c:pt>
                <c:pt idx="236">
                  <c:v>42620.4770023148</c:v>
                </c:pt>
                <c:pt idx="237">
                  <c:v>42620.4770138889</c:v>
                </c:pt>
                <c:pt idx="238">
                  <c:v>42620.477025463</c:v>
                </c:pt>
                <c:pt idx="239">
                  <c:v>42620.477037037</c:v>
                </c:pt>
                <c:pt idx="240">
                  <c:v>42620.4770486111</c:v>
                </c:pt>
                <c:pt idx="241">
                  <c:v>42620.4770601852</c:v>
                </c:pt>
                <c:pt idx="242">
                  <c:v>42620.4770717593</c:v>
                </c:pt>
                <c:pt idx="243">
                  <c:v>42620.4770833333</c:v>
                </c:pt>
                <c:pt idx="244">
                  <c:v>42620.4770949074</c:v>
                </c:pt>
                <c:pt idx="245">
                  <c:v>42620.4771064815</c:v>
                </c:pt>
                <c:pt idx="246">
                  <c:v>42620.4771180556</c:v>
                </c:pt>
                <c:pt idx="247">
                  <c:v>42620.4780671296</c:v>
                </c:pt>
                <c:pt idx="248">
                  <c:v>42620.4780787037</c:v>
                </c:pt>
                <c:pt idx="249">
                  <c:v>42620.4780902778</c:v>
                </c:pt>
                <c:pt idx="250">
                  <c:v>42620.4781018519</c:v>
                </c:pt>
                <c:pt idx="251">
                  <c:v>42620.4781134259</c:v>
                </c:pt>
                <c:pt idx="252">
                  <c:v>42620.478125</c:v>
                </c:pt>
                <c:pt idx="253">
                  <c:v>42620.4781365741</c:v>
                </c:pt>
                <c:pt idx="254">
                  <c:v>42620.4781481481</c:v>
                </c:pt>
                <c:pt idx="255">
                  <c:v>42620.4781597222</c:v>
                </c:pt>
                <c:pt idx="256">
                  <c:v>42620.4781712963</c:v>
                </c:pt>
                <c:pt idx="257">
                  <c:v>42620.4781828704</c:v>
                </c:pt>
                <c:pt idx="258">
                  <c:v>42620.4781944444</c:v>
                </c:pt>
                <c:pt idx="259">
                  <c:v>42620.4782060185</c:v>
                </c:pt>
                <c:pt idx="260">
                  <c:v>42620.4782175926</c:v>
                </c:pt>
                <c:pt idx="261">
                  <c:v>42620.4782291667</c:v>
                </c:pt>
                <c:pt idx="262">
                  <c:v>42620.4782407407</c:v>
                </c:pt>
                <c:pt idx="263">
                  <c:v>42620.4782523148</c:v>
                </c:pt>
                <c:pt idx="264">
                  <c:v>42620.4782638889</c:v>
                </c:pt>
                <c:pt idx="265">
                  <c:v>42620.478275463</c:v>
                </c:pt>
                <c:pt idx="266">
                  <c:v>42620.4792939815</c:v>
                </c:pt>
                <c:pt idx="267">
                  <c:v>42620.4793055556</c:v>
                </c:pt>
                <c:pt idx="268">
                  <c:v>42620.4793171296</c:v>
                </c:pt>
                <c:pt idx="269">
                  <c:v>42620.4793287037</c:v>
                </c:pt>
                <c:pt idx="270">
                  <c:v>42620.4793402778</c:v>
                </c:pt>
                <c:pt idx="271">
                  <c:v>42620.4793518518</c:v>
                </c:pt>
                <c:pt idx="272">
                  <c:v>42620.4793634259</c:v>
                </c:pt>
                <c:pt idx="273">
                  <c:v>42620.479375</c:v>
                </c:pt>
                <c:pt idx="274">
                  <c:v>42620.4793865741</c:v>
                </c:pt>
                <c:pt idx="275">
                  <c:v>42620.4793981481</c:v>
                </c:pt>
                <c:pt idx="276">
                  <c:v>42620.4794097222</c:v>
                </c:pt>
                <c:pt idx="277">
                  <c:v>42620.4794212963</c:v>
                </c:pt>
                <c:pt idx="278">
                  <c:v>42620.4794328704</c:v>
                </c:pt>
                <c:pt idx="279">
                  <c:v>42620.4794444444</c:v>
                </c:pt>
                <c:pt idx="280">
                  <c:v>42620.4794560185</c:v>
                </c:pt>
                <c:pt idx="281">
                  <c:v>42620.4794675926</c:v>
                </c:pt>
                <c:pt idx="282">
                  <c:v>42620.4794791667</c:v>
                </c:pt>
                <c:pt idx="283">
                  <c:v>42620.4794907407</c:v>
                </c:pt>
                <c:pt idx="284">
                  <c:v>42620.4795023148</c:v>
                </c:pt>
                <c:pt idx="285">
                  <c:v>42620.4806018519</c:v>
                </c:pt>
                <c:pt idx="286">
                  <c:v>42620.4806134259</c:v>
                </c:pt>
                <c:pt idx="287">
                  <c:v>42620.480625</c:v>
                </c:pt>
                <c:pt idx="288">
                  <c:v>42620.4806365741</c:v>
                </c:pt>
                <c:pt idx="289">
                  <c:v>42620.4806481482</c:v>
                </c:pt>
                <c:pt idx="290">
                  <c:v>42620.4806597222</c:v>
                </c:pt>
                <c:pt idx="291">
                  <c:v>42620.4806712963</c:v>
                </c:pt>
                <c:pt idx="292">
                  <c:v>42620.4806828704</c:v>
                </c:pt>
                <c:pt idx="293">
                  <c:v>42620.4806944444</c:v>
                </c:pt>
                <c:pt idx="294">
                  <c:v>42620.4807060185</c:v>
                </c:pt>
                <c:pt idx="295">
                  <c:v>42620.4807175926</c:v>
                </c:pt>
                <c:pt idx="296">
                  <c:v>42620.4807291667</c:v>
                </c:pt>
                <c:pt idx="297">
                  <c:v>42620.4807407407</c:v>
                </c:pt>
                <c:pt idx="298">
                  <c:v>42620.4807523148</c:v>
                </c:pt>
                <c:pt idx="299">
                  <c:v>42620.4807638889</c:v>
                </c:pt>
                <c:pt idx="300">
                  <c:v>42620.480775463</c:v>
                </c:pt>
                <c:pt idx="301">
                  <c:v>42620.480787037</c:v>
                </c:pt>
                <c:pt idx="302">
                  <c:v>42620.4807986111</c:v>
                </c:pt>
                <c:pt idx="303">
                  <c:v>42620.4808101852</c:v>
                </c:pt>
                <c:pt idx="304">
                  <c:v>42620.4819212963</c:v>
                </c:pt>
                <c:pt idx="305">
                  <c:v>42620.4819328704</c:v>
                </c:pt>
                <c:pt idx="306">
                  <c:v>42620.4819444444</c:v>
                </c:pt>
                <c:pt idx="307">
                  <c:v>42620.4819560185</c:v>
                </c:pt>
                <c:pt idx="308">
                  <c:v>42620.4819675926</c:v>
                </c:pt>
                <c:pt idx="309">
                  <c:v>42620.4819791667</c:v>
                </c:pt>
                <c:pt idx="310">
                  <c:v>42620.4819907407</c:v>
                </c:pt>
                <c:pt idx="311">
                  <c:v>42620.4820023148</c:v>
                </c:pt>
                <c:pt idx="312">
                  <c:v>42620.4820138889</c:v>
                </c:pt>
                <c:pt idx="313">
                  <c:v>42620.482025463</c:v>
                </c:pt>
                <c:pt idx="314">
                  <c:v>42620.482037037</c:v>
                </c:pt>
                <c:pt idx="315">
                  <c:v>42620.4820486111</c:v>
                </c:pt>
                <c:pt idx="316">
                  <c:v>42620.4820601852</c:v>
                </c:pt>
                <c:pt idx="317">
                  <c:v>42620.4820717593</c:v>
                </c:pt>
                <c:pt idx="318">
                  <c:v>42620.4820833333</c:v>
                </c:pt>
                <c:pt idx="319">
                  <c:v>42620.4820949074</c:v>
                </c:pt>
                <c:pt idx="320">
                  <c:v>42620.4821064815</c:v>
                </c:pt>
                <c:pt idx="321">
                  <c:v>42620.4821180556</c:v>
                </c:pt>
                <c:pt idx="322">
                  <c:v>42620.4821296296</c:v>
                </c:pt>
                <c:pt idx="323">
                  <c:v>42620.4831597222</c:v>
                </c:pt>
                <c:pt idx="324">
                  <c:v>42620.4831712963</c:v>
                </c:pt>
                <c:pt idx="325">
                  <c:v>42620.4831828704</c:v>
                </c:pt>
                <c:pt idx="326">
                  <c:v>42620.4831944444</c:v>
                </c:pt>
                <c:pt idx="327">
                  <c:v>42620.4832060185</c:v>
                </c:pt>
                <c:pt idx="328">
                  <c:v>42620.4832175926</c:v>
                </c:pt>
                <c:pt idx="329">
                  <c:v>42620.4832291667</c:v>
                </c:pt>
                <c:pt idx="330">
                  <c:v>42620.4832407407</c:v>
                </c:pt>
                <c:pt idx="331">
                  <c:v>42620.4832523148</c:v>
                </c:pt>
                <c:pt idx="332">
                  <c:v>42620.4832638889</c:v>
                </c:pt>
                <c:pt idx="333">
                  <c:v>42620.483275463</c:v>
                </c:pt>
                <c:pt idx="334">
                  <c:v>42620.483287037</c:v>
                </c:pt>
                <c:pt idx="335">
                  <c:v>42620.4832986111</c:v>
                </c:pt>
                <c:pt idx="336">
                  <c:v>42620.4833101852</c:v>
                </c:pt>
                <c:pt idx="337">
                  <c:v>42620.4833217593</c:v>
                </c:pt>
                <c:pt idx="338">
                  <c:v>42620.4833333333</c:v>
                </c:pt>
                <c:pt idx="339">
                  <c:v>42620.4833449074</c:v>
                </c:pt>
                <c:pt idx="340">
                  <c:v>42620.4833564815</c:v>
                </c:pt>
                <c:pt idx="341">
                  <c:v>42620.4833680556</c:v>
                </c:pt>
                <c:pt idx="342">
                  <c:v>42620.4843634259</c:v>
                </c:pt>
                <c:pt idx="343">
                  <c:v>42620.484375</c:v>
                </c:pt>
                <c:pt idx="344">
                  <c:v>42620.4843865741</c:v>
                </c:pt>
                <c:pt idx="345">
                  <c:v>42620.4843981481</c:v>
                </c:pt>
                <c:pt idx="346">
                  <c:v>42620.4844097222</c:v>
                </c:pt>
                <c:pt idx="347">
                  <c:v>42620.4844212963</c:v>
                </c:pt>
                <c:pt idx="348">
                  <c:v>42620.4844328704</c:v>
                </c:pt>
                <c:pt idx="349">
                  <c:v>42620.4844444444</c:v>
                </c:pt>
                <c:pt idx="350">
                  <c:v>42620.4844560185</c:v>
                </c:pt>
                <c:pt idx="351">
                  <c:v>42620.4844675926</c:v>
                </c:pt>
                <c:pt idx="352">
                  <c:v>42620.4844791667</c:v>
                </c:pt>
                <c:pt idx="353">
                  <c:v>42620.4844907407</c:v>
                </c:pt>
                <c:pt idx="354">
                  <c:v>42620.4845023148</c:v>
                </c:pt>
                <c:pt idx="355">
                  <c:v>42620.4845138889</c:v>
                </c:pt>
                <c:pt idx="356">
                  <c:v>42620.484525463</c:v>
                </c:pt>
                <c:pt idx="357">
                  <c:v>42620.484537037</c:v>
                </c:pt>
                <c:pt idx="358">
                  <c:v>42620.4845486111</c:v>
                </c:pt>
                <c:pt idx="359">
                  <c:v>42620.4845601852</c:v>
                </c:pt>
                <c:pt idx="360">
                  <c:v>42620.4845717593</c:v>
                </c:pt>
                <c:pt idx="361">
                  <c:v>42620.4855324074</c:v>
                </c:pt>
                <c:pt idx="362">
                  <c:v>42620.4855439815</c:v>
                </c:pt>
                <c:pt idx="363">
                  <c:v>42620.4855555556</c:v>
                </c:pt>
                <c:pt idx="364">
                  <c:v>42620.4855671296</c:v>
                </c:pt>
                <c:pt idx="365">
                  <c:v>42620.4855787037</c:v>
                </c:pt>
                <c:pt idx="366">
                  <c:v>42620.4855902778</c:v>
                </c:pt>
                <c:pt idx="367">
                  <c:v>42620.4856018519</c:v>
                </c:pt>
                <c:pt idx="368">
                  <c:v>42620.4856134259</c:v>
                </c:pt>
                <c:pt idx="369">
                  <c:v>42620.485625</c:v>
                </c:pt>
                <c:pt idx="370">
                  <c:v>42620.4856365741</c:v>
                </c:pt>
                <c:pt idx="371">
                  <c:v>42620.4856481481</c:v>
                </c:pt>
                <c:pt idx="372">
                  <c:v>42620.4856597222</c:v>
                </c:pt>
                <c:pt idx="373">
                  <c:v>42620.4856712963</c:v>
                </c:pt>
                <c:pt idx="374">
                  <c:v>42620.4856828704</c:v>
                </c:pt>
                <c:pt idx="375">
                  <c:v>42620.4856944444</c:v>
                </c:pt>
                <c:pt idx="376">
                  <c:v>42620.4857060185</c:v>
                </c:pt>
                <c:pt idx="377">
                  <c:v>42620.4857175926</c:v>
                </c:pt>
                <c:pt idx="378">
                  <c:v>42620.4857291667</c:v>
                </c:pt>
                <c:pt idx="379">
                  <c:v>42620.4857407407</c:v>
                </c:pt>
              </c:numCache>
            </c:numRef>
          </c:cat>
          <c:val>
            <c:numRef>
              <c:f>Nicstat!$I$39:$I$418</c:f>
              <c:numCache>
                <c:formatCode>General</c:formatCode>
                <c:ptCount val="380"/>
                <c:pt idx="0">
                  <c:v>954.1</c:v>
                </c:pt>
                <c:pt idx="1">
                  <c:v>991.8</c:v>
                </c:pt>
                <c:pt idx="2">
                  <c:v>557.9</c:v>
                </c:pt>
                <c:pt idx="3">
                  <c:v>608.5</c:v>
                </c:pt>
                <c:pt idx="4">
                  <c:v>565.8</c:v>
                </c:pt>
                <c:pt idx="5">
                  <c:v>489.3</c:v>
                </c:pt>
                <c:pt idx="6">
                  <c:v>517.8</c:v>
                </c:pt>
                <c:pt idx="7">
                  <c:v>569</c:v>
                </c:pt>
                <c:pt idx="8">
                  <c:v>663.5</c:v>
                </c:pt>
                <c:pt idx="9">
                  <c:v>1169.3</c:v>
                </c:pt>
                <c:pt idx="10">
                  <c:v>611.9</c:v>
                </c:pt>
                <c:pt idx="11">
                  <c:v>506.4</c:v>
                </c:pt>
                <c:pt idx="12">
                  <c:v>629.3</c:v>
                </c:pt>
                <c:pt idx="13">
                  <c:v>676.6</c:v>
                </c:pt>
                <c:pt idx="14">
                  <c:v>910.7</c:v>
                </c:pt>
                <c:pt idx="15">
                  <c:v>680.2</c:v>
                </c:pt>
                <c:pt idx="16">
                  <c:v>1168</c:v>
                </c:pt>
                <c:pt idx="17">
                  <c:v>1171.3</c:v>
                </c:pt>
                <c:pt idx="18">
                  <c:v>820.1</c:v>
                </c:pt>
                <c:pt idx="19">
                  <c:v>586.5</c:v>
                </c:pt>
                <c:pt idx="20">
                  <c:v>662.8</c:v>
                </c:pt>
                <c:pt idx="21">
                  <c:v>926</c:v>
                </c:pt>
                <c:pt idx="22">
                  <c:v>888.9</c:v>
                </c:pt>
                <c:pt idx="23">
                  <c:v>894.9</c:v>
                </c:pt>
                <c:pt idx="24">
                  <c:v>587.2</c:v>
                </c:pt>
                <c:pt idx="25">
                  <c:v>585.2</c:v>
                </c:pt>
                <c:pt idx="26">
                  <c:v>562.9</c:v>
                </c:pt>
                <c:pt idx="27">
                  <c:v>554.5</c:v>
                </c:pt>
                <c:pt idx="28">
                  <c:v>752.7</c:v>
                </c:pt>
                <c:pt idx="29">
                  <c:v>914.7</c:v>
                </c:pt>
                <c:pt idx="30">
                  <c:v>716.1</c:v>
                </c:pt>
                <c:pt idx="31">
                  <c:v>677.9</c:v>
                </c:pt>
                <c:pt idx="32">
                  <c:v>887.1</c:v>
                </c:pt>
                <c:pt idx="33">
                  <c:v>607.5</c:v>
                </c:pt>
                <c:pt idx="34">
                  <c:v>572.6</c:v>
                </c:pt>
                <c:pt idx="35">
                  <c:v>770.3</c:v>
                </c:pt>
                <c:pt idx="36">
                  <c:v>567.8</c:v>
                </c:pt>
                <c:pt idx="37">
                  <c:v>1227.5</c:v>
                </c:pt>
                <c:pt idx="38">
                  <c:v>687</c:v>
                </c:pt>
                <c:pt idx="39">
                  <c:v>794.5</c:v>
                </c:pt>
                <c:pt idx="40">
                  <c:v>838.2</c:v>
                </c:pt>
                <c:pt idx="41">
                  <c:v>755.6</c:v>
                </c:pt>
                <c:pt idx="42">
                  <c:v>1088.4</c:v>
                </c:pt>
                <c:pt idx="43">
                  <c:v>1031.2</c:v>
                </c:pt>
                <c:pt idx="44">
                  <c:v>811.1</c:v>
                </c:pt>
                <c:pt idx="45">
                  <c:v>726.6</c:v>
                </c:pt>
                <c:pt idx="46">
                  <c:v>817.8</c:v>
                </c:pt>
                <c:pt idx="47">
                  <c:v>818.4</c:v>
                </c:pt>
                <c:pt idx="48">
                  <c:v>763.5</c:v>
                </c:pt>
                <c:pt idx="49">
                  <c:v>934.2</c:v>
                </c:pt>
                <c:pt idx="50">
                  <c:v>804.8</c:v>
                </c:pt>
                <c:pt idx="51">
                  <c:v>731.4</c:v>
                </c:pt>
                <c:pt idx="52">
                  <c:v>1025.7</c:v>
                </c:pt>
                <c:pt idx="53">
                  <c:v>1029.2</c:v>
                </c:pt>
                <c:pt idx="54">
                  <c:v>728.8</c:v>
                </c:pt>
                <c:pt idx="55">
                  <c:v>891.3</c:v>
                </c:pt>
                <c:pt idx="56">
                  <c:v>875.2</c:v>
                </c:pt>
                <c:pt idx="57">
                  <c:v>725</c:v>
                </c:pt>
                <c:pt idx="58">
                  <c:v>859</c:v>
                </c:pt>
                <c:pt idx="59">
                  <c:v>1028.7</c:v>
                </c:pt>
                <c:pt idx="60">
                  <c:v>1010.1</c:v>
                </c:pt>
                <c:pt idx="61">
                  <c:v>968</c:v>
                </c:pt>
                <c:pt idx="62">
                  <c:v>1065.7</c:v>
                </c:pt>
                <c:pt idx="63">
                  <c:v>935</c:v>
                </c:pt>
                <c:pt idx="64">
                  <c:v>907.9</c:v>
                </c:pt>
                <c:pt idx="65">
                  <c:v>778.1</c:v>
                </c:pt>
                <c:pt idx="66">
                  <c:v>1145.1</c:v>
                </c:pt>
                <c:pt idx="67">
                  <c:v>1209.1</c:v>
                </c:pt>
                <c:pt idx="68">
                  <c:v>971.1</c:v>
                </c:pt>
                <c:pt idx="69">
                  <c:v>864.3</c:v>
                </c:pt>
                <c:pt idx="70">
                  <c:v>930</c:v>
                </c:pt>
                <c:pt idx="71">
                  <c:v>997.4</c:v>
                </c:pt>
                <c:pt idx="72">
                  <c:v>1044.3</c:v>
                </c:pt>
                <c:pt idx="73">
                  <c:v>779</c:v>
                </c:pt>
                <c:pt idx="74">
                  <c:v>1010.6</c:v>
                </c:pt>
                <c:pt idx="75">
                  <c:v>837.7</c:v>
                </c:pt>
                <c:pt idx="76">
                  <c:v>791</c:v>
                </c:pt>
                <c:pt idx="77">
                  <c:v>786.7</c:v>
                </c:pt>
                <c:pt idx="78">
                  <c:v>873.1</c:v>
                </c:pt>
                <c:pt idx="79">
                  <c:v>839.2</c:v>
                </c:pt>
                <c:pt idx="80">
                  <c:v>768</c:v>
                </c:pt>
                <c:pt idx="81">
                  <c:v>966.6</c:v>
                </c:pt>
                <c:pt idx="82">
                  <c:v>940.3</c:v>
                </c:pt>
                <c:pt idx="83">
                  <c:v>1106</c:v>
                </c:pt>
                <c:pt idx="84">
                  <c:v>769.4</c:v>
                </c:pt>
                <c:pt idx="85">
                  <c:v>1300.3</c:v>
                </c:pt>
                <c:pt idx="86">
                  <c:v>972.2</c:v>
                </c:pt>
                <c:pt idx="87">
                  <c:v>832.4</c:v>
                </c:pt>
                <c:pt idx="88">
                  <c:v>1197.3</c:v>
                </c:pt>
                <c:pt idx="89">
                  <c:v>1193.2</c:v>
                </c:pt>
                <c:pt idx="90">
                  <c:v>996.2</c:v>
                </c:pt>
                <c:pt idx="91">
                  <c:v>1084.5</c:v>
                </c:pt>
                <c:pt idx="92">
                  <c:v>949.3</c:v>
                </c:pt>
                <c:pt idx="93">
                  <c:v>949.1</c:v>
                </c:pt>
                <c:pt idx="94">
                  <c:v>1108.1</c:v>
                </c:pt>
                <c:pt idx="95">
                  <c:v>1076.9</c:v>
                </c:pt>
                <c:pt idx="96">
                  <c:v>917.7</c:v>
                </c:pt>
                <c:pt idx="97">
                  <c:v>1124.6</c:v>
                </c:pt>
                <c:pt idx="98">
                  <c:v>972.9</c:v>
                </c:pt>
                <c:pt idx="99">
                  <c:v>1112.4</c:v>
                </c:pt>
                <c:pt idx="100">
                  <c:v>887.5</c:v>
                </c:pt>
                <c:pt idx="101">
                  <c:v>1068</c:v>
                </c:pt>
                <c:pt idx="102">
                  <c:v>934.3</c:v>
                </c:pt>
                <c:pt idx="103">
                  <c:v>887.7</c:v>
                </c:pt>
                <c:pt idx="104">
                  <c:v>927.7</c:v>
                </c:pt>
                <c:pt idx="105">
                  <c:v>898.1</c:v>
                </c:pt>
                <c:pt idx="106">
                  <c:v>834</c:v>
                </c:pt>
                <c:pt idx="107">
                  <c:v>796.2</c:v>
                </c:pt>
                <c:pt idx="108">
                  <c:v>821.8</c:v>
                </c:pt>
                <c:pt idx="109">
                  <c:v>1032.4</c:v>
                </c:pt>
                <c:pt idx="110">
                  <c:v>776.7</c:v>
                </c:pt>
                <c:pt idx="111">
                  <c:v>806.8</c:v>
                </c:pt>
                <c:pt idx="112">
                  <c:v>1032.1</c:v>
                </c:pt>
                <c:pt idx="113">
                  <c:v>895.7</c:v>
                </c:pt>
                <c:pt idx="114">
                  <c:v>913.5</c:v>
                </c:pt>
                <c:pt idx="115">
                  <c:v>913.5</c:v>
                </c:pt>
                <c:pt idx="116">
                  <c:v>765.2</c:v>
                </c:pt>
                <c:pt idx="117">
                  <c:v>1176.3</c:v>
                </c:pt>
                <c:pt idx="118">
                  <c:v>885.6</c:v>
                </c:pt>
                <c:pt idx="119">
                  <c:v>802.4</c:v>
                </c:pt>
                <c:pt idx="120">
                  <c:v>887.1</c:v>
                </c:pt>
                <c:pt idx="121">
                  <c:v>824.6</c:v>
                </c:pt>
                <c:pt idx="122">
                  <c:v>882.3</c:v>
                </c:pt>
                <c:pt idx="123">
                  <c:v>730</c:v>
                </c:pt>
                <c:pt idx="124">
                  <c:v>1036.6</c:v>
                </c:pt>
                <c:pt idx="125">
                  <c:v>1074.8</c:v>
                </c:pt>
                <c:pt idx="126">
                  <c:v>955.8</c:v>
                </c:pt>
                <c:pt idx="127">
                  <c:v>900.5</c:v>
                </c:pt>
                <c:pt idx="128">
                  <c:v>921</c:v>
                </c:pt>
                <c:pt idx="129">
                  <c:v>988.8</c:v>
                </c:pt>
                <c:pt idx="130">
                  <c:v>1250.1</c:v>
                </c:pt>
                <c:pt idx="131">
                  <c:v>1083.3</c:v>
                </c:pt>
                <c:pt idx="132">
                  <c:v>912.2</c:v>
                </c:pt>
                <c:pt idx="133">
                  <c:v>862.7</c:v>
                </c:pt>
                <c:pt idx="134">
                  <c:v>702.2</c:v>
                </c:pt>
                <c:pt idx="135">
                  <c:v>886.6</c:v>
                </c:pt>
                <c:pt idx="136">
                  <c:v>748.1</c:v>
                </c:pt>
                <c:pt idx="137">
                  <c:v>717</c:v>
                </c:pt>
                <c:pt idx="138">
                  <c:v>673.9</c:v>
                </c:pt>
                <c:pt idx="139">
                  <c:v>710.3</c:v>
                </c:pt>
                <c:pt idx="140">
                  <c:v>1013.1</c:v>
                </c:pt>
                <c:pt idx="141">
                  <c:v>851.5</c:v>
                </c:pt>
                <c:pt idx="142">
                  <c:v>1111.7</c:v>
                </c:pt>
                <c:pt idx="143">
                  <c:v>1021.6</c:v>
                </c:pt>
                <c:pt idx="144">
                  <c:v>1056.9</c:v>
                </c:pt>
                <c:pt idx="145">
                  <c:v>934.1</c:v>
                </c:pt>
                <c:pt idx="146">
                  <c:v>778.4</c:v>
                </c:pt>
                <c:pt idx="147">
                  <c:v>823.6</c:v>
                </c:pt>
                <c:pt idx="148">
                  <c:v>729</c:v>
                </c:pt>
                <c:pt idx="149">
                  <c:v>875.5</c:v>
                </c:pt>
                <c:pt idx="150">
                  <c:v>1018.7</c:v>
                </c:pt>
                <c:pt idx="151">
                  <c:v>716.3</c:v>
                </c:pt>
                <c:pt idx="152">
                  <c:v>701.6</c:v>
                </c:pt>
                <c:pt idx="153">
                  <c:v>553</c:v>
                </c:pt>
                <c:pt idx="154">
                  <c:v>559.1</c:v>
                </c:pt>
                <c:pt idx="155">
                  <c:v>688.2</c:v>
                </c:pt>
                <c:pt idx="156">
                  <c:v>461</c:v>
                </c:pt>
                <c:pt idx="157">
                  <c:v>399.6</c:v>
                </c:pt>
                <c:pt idx="158">
                  <c:v>445.4</c:v>
                </c:pt>
                <c:pt idx="159">
                  <c:v>489.9</c:v>
                </c:pt>
                <c:pt idx="160">
                  <c:v>493.9</c:v>
                </c:pt>
                <c:pt idx="161">
                  <c:v>999.1</c:v>
                </c:pt>
                <c:pt idx="162">
                  <c:v>1017.3</c:v>
                </c:pt>
                <c:pt idx="163">
                  <c:v>1031.7</c:v>
                </c:pt>
                <c:pt idx="164">
                  <c:v>913.2</c:v>
                </c:pt>
                <c:pt idx="165">
                  <c:v>462.6</c:v>
                </c:pt>
                <c:pt idx="166">
                  <c:v>559.7</c:v>
                </c:pt>
                <c:pt idx="167">
                  <c:v>599.2</c:v>
                </c:pt>
                <c:pt idx="168">
                  <c:v>447.3</c:v>
                </c:pt>
                <c:pt idx="169">
                  <c:v>883.4</c:v>
                </c:pt>
                <c:pt idx="170">
                  <c:v>884.4</c:v>
                </c:pt>
                <c:pt idx="171">
                  <c:v>439.2</c:v>
                </c:pt>
                <c:pt idx="172">
                  <c:v>610.5</c:v>
                </c:pt>
                <c:pt idx="173">
                  <c:v>533.7</c:v>
                </c:pt>
                <c:pt idx="174">
                  <c:v>917.8</c:v>
                </c:pt>
                <c:pt idx="175">
                  <c:v>575.3</c:v>
                </c:pt>
                <c:pt idx="176">
                  <c:v>992.1</c:v>
                </c:pt>
                <c:pt idx="177">
                  <c:v>584.5</c:v>
                </c:pt>
                <c:pt idx="178">
                  <c:v>718.1</c:v>
                </c:pt>
                <c:pt idx="179">
                  <c:v>1057.9</c:v>
                </c:pt>
                <c:pt idx="180">
                  <c:v>927.4</c:v>
                </c:pt>
                <c:pt idx="181">
                  <c:v>847.1</c:v>
                </c:pt>
                <c:pt idx="182">
                  <c:v>880.2</c:v>
                </c:pt>
                <c:pt idx="183">
                  <c:v>1014.7</c:v>
                </c:pt>
                <c:pt idx="184">
                  <c:v>774.2</c:v>
                </c:pt>
                <c:pt idx="185">
                  <c:v>847.7</c:v>
                </c:pt>
                <c:pt idx="186">
                  <c:v>693</c:v>
                </c:pt>
                <c:pt idx="187">
                  <c:v>1002</c:v>
                </c:pt>
                <c:pt idx="188">
                  <c:v>936.7</c:v>
                </c:pt>
                <c:pt idx="189">
                  <c:v>863.7</c:v>
                </c:pt>
                <c:pt idx="190">
                  <c:v>1164</c:v>
                </c:pt>
                <c:pt idx="191">
                  <c:v>1028.8</c:v>
                </c:pt>
                <c:pt idx="192">
                  <c:v>983</c:v>
                </c:pt>
                <c:pt idx="193">
                  <c:v>1127</c:v>
                </c:pt>
                <c:pt idx="194">
                  <c:v>1113.3</c:v>
                </c:pt>
                <c:pt idx="195">
                  <c:v>979.5</c:v>
                </c:pt>
                <c:pt idx="196">
                  <c:v>908</c:v>
                </c:pt>
                <c:pt idx="197">
                  <c:v>902.5</c:v>
                </c:pt>
                <c:pt idx="198">
                  <c:v>825.9</c:v>
                </c:pt>
                <c:pt idx="199">
                  <c:v>797.3</c:v>
                </c:pt>
                <c:pt idx="200">
                  <c:v>829.2</c:v>
                </c:pt>
                <c:pt idx="201">
                  <c:v>995.4</c:v>
                </c:pt>
                <c:pt idx="202">
                  <c:v>1185.8</c:v>
                </c:pt>
                <c:pt idx="203">
                  <c:v>1241.7</c:v>
                </c:pt>
                <c:pt idx="204">
                  <c:v>1056.6</c:v>
                </c:pt>
                <c:pt idx="205">
                  <c:v>832.1</c:v>
                </c:pt>
                <c:pt idx="206">
                  <c:v>899.5</c:v>
                </c:pt>
                <c:pt idx="207">
                  <c:v>1070.2</c:v>
                </c:pt>
                <c:pt idx="208">
                  <c:v>813.2</c:v>
                </c:pt>
                <c:pt idx="209">
                  <c:v>727.5</c:v>
                </c:pt>
                <c:pt idx="210">
                  <c:v>823.8</c:v>
                </c:pt>
                <c:pt idx="211">
                  <c:v>1061.1</c:v>
                </c:pt>
                <c:pt idx="212">
                  <c:v>743.1</c:v>
                </c:pt>
                <c:pt idx="213">
                  <c:v>854.9</c:v>
                </c:pt>
                <c:pt idx="214">
                  <c:v>846.2</c:v>
                </c:pt>
                <c:pt idx="215">
                  <c:v>555.7</c:v>
                </c:pt>
                <c:pt idx="216">
                  <c:v>847.4</c:v>
                </c:pt>
                <c:pt idx="217">
                  <c:v>567.3</c:v>
                </c:pt>
                <c:pt idx="218">
                  <c:v>750.6</c:v>
                </c:pt>
                <c:pt idx="219">
                  <c:v>584.9</c:v>
                </c:pt>
                <c:pt idx="220">
                  <c:v>669.4</c:v>
                </c:pt>
                <c:pt idx="221">
                  <c:v>769.9</c:v>
                </c:pt>
                <c:pt idx="222">
                  <c:v>691.7</c:v>
                </c:pt>
                <c:pt idx="223">
                  <c:v>631.2</c:v>
                </c:pt>
                <c:pt idx="224">
                  <c:v>934.5</c:v>
                </c:pt>
                <c:pt idx="225">
                  <c:v>1045.2</c:v>
                </c:pt>
                <c:pt idx="226">
                  <c:v>931.6</c:v>
                </c:pt>
                <c:pt idx="227">
                  <c:v>873.5</c:v>
                </c:pt>
                <c:pt idx="228">
                  <c:v>762.3</c:v>
                </c:pt>
                <c:pt idx="229">
                  <c:v>655.2</c:v>
                </c:pt>
                <c:pt idx="230">
                  <c:v>848.3</c:v>
                </c:pt>
                <c:pt idx="231">
                  <c:v>919.7</c:v>
                </c:pt>
                <c:pt idx="232">
                  <c:v>1274.9</c:v>
                </c:pt>
                <c:pt idx="233">
                  <c:v>1179.4</c:v>
                </c:pt>
                <c:pt idx="234">
                  <c:v>1147.6</c:v>
                </c:pt>
                <c:pt idx="235">
                  <c:v>1093</c:v>
                </c:pt>
                <c:pt idx="236">
                  <c:v>586.3</c:v>
                </c:pt>
                <c:pt idx="237">
                  <c:v>738.4</c:v>
                </c:pt>
                <c:pt idx="238">
                  <c:v>559.7</c:v>
                </c:pt>
                <c:pt idx="239">
                  <c:v>714.1</c:v>
                </c:pt>
                <c:pt idx="240">
                  <c:v>598.1</c:v>
                </c:pt>
                <c:pt idx="241">
                  <c:v>828.8</c:v>
                </c:pt>
                <c:pt idx="242">
                  <c:v>709</c:v>
                </c:pt>
                <c:pt idx="243">
                  <c:v>716.6</c:v>
                </c:pt>
                <c:pt idx="244">
                  <c:v>734.2</c:v>
                </c:pt>
                <c:pt idx="245">
                  <c:v>700</c:v>
                </c:pt>
                <c:pt idx="246">
                  <c:v>712.6</c:v>
                </c:pt>
                <c:pt idx="247">
                  <c:v>794.6</c:v>
                </c:pt>
                <c:pt idx="248">
                  <c:v>806</c:v>
                </c:pt>
                <c:pt idx="249">
                  <c:v>564.7</c:v>
                </c:pt>
                <c:pt idx="250">
                  <c:v>884.6</c:v>
                </c:pt>
                <c:pt idx="251">
                  <c:v>1234.3</c:v>
                </c:pt>
                <c:pt idx="252">
                  <c:v>1202.9</c:v>
                </c:pt>
                <c:pt idx="253">
                  <c:v>875.1</c:v>
                </c:pt>
                <c:pt idx="254">
                  <c:v>968.9</c:v>
                </c:pt>
                <c:pt idx="255">
                  <c:v>1056.3</c:v>
                </c:pt>
                <c:pt idx="256">
                  <c:v>1121.9</c:v>
                </c:pt>
                <c:pt idx="257">
                  <c:v>642.2</c:v>
                </c:pt>
                <c:pt idx="258">
                  <c:v>688.3</c:v>
                </c:pt>
                <c:pt idx="259">
                  <c:v>999.2</c:v>
                </c:pt>
                <c:pt idx="260">
                  <c:v>726.6</c:v>
                </c:pt>
                <c:pt idx="261">
                  <c:v>711.6</c:v>
                </c:pt>
                <c:pt idx="262">
                  <c:v>728.9</c:v>
                </c:pt>
                <c:pt idx="263">
                  <c:v>805</c:v>
                </c:pt>
                <c:pt idx="264">
                  <c:v>1086.9</c:v>
                </c:pt>
                <c:pt idx="265">
                  <c:v>589.2</c:v>
                </c:pt>
                <c:pt idx="266">
                  <c:v>698.8</c:v>
                </c:pt>
                <c:pt idx="267">
                  <c:v>537.2</c:v>
                </c:pt>
                <c:pt idx="268">
                  <c:v>525.8</c:v>
                </c:pt>
                <c:pt idx="269">
                  <c:v>765.8</c:v>
                </c:pt>
                <c:pt idx="270">
                  <c:v>644.5</c:v>
                </c:pt>
                <c:pt idx="271">
                  <c:v>385.4</c:v>
                </c:pt>
                <c:pt idx="272">
                  <c:v>817.5</c:v>
                </c:pt>
                <c:pt idx="273">
                  <c:v>570.6</c:v>
                </c:pt>
                <c:pt idx="274">
                  <c:v>969.4</c:v>
                </c:pt>
                <c:pt idx="275">
                  <c:v>1148.7</c:v>
                </c:pt>
                <c:pt idx="276">
                  <c:v>514.3</c:v>
                </c:pt>
                <c:pt idx="277">
                  <c:v>606</c:v>
                </c:pt>
                <c:pt idx="278">
                  <c:v>613.1</c:v>
                </c:pt>
                <c:pt idx="279">
                  <c:v>402.4</c:v>
                </c:pt>
                <c:pt idx="280">
                  <c:v>590</c:v>
                </c:pt>
                <c:pt idx="281">
                  <c:v>550.1</c:v>
                </c:pt>
                <c:pt idx="282">
                  <c:v>366.9</c:v>
                </c:pt>
                <c:pt idx="283">
                  <c:v>1102.1</c:v>
                </c:pt>
                <c:pt idx="284">
                  <c:v>784.3</c:v>
                </c:pt>
                <c:pt idx="285">
                  <c:v>711.6</c:v>
                </c:pt>
                <c:pt idx="286">
                  <c:v>549.2</c:v>
                </c:pt>
                <c:pt idx="287">
                  <c:v>701.6</c:v>
                </c:pt>
                <c:pt idx="288">
                  <c:v>541.9</c:v>
                </c:pt>
                <c:pt idx="289">
                  <c:v>759.9</c:v>
                </c:pt>
                <c:pt idx="290">
                  <c:v>934.4</c:v>
                </c:pt>
                <c:pt idx="291">
                  <c:v>881.9</c:v>
                </c:pt>
                <c:pt idx="292">
                  <c:v>989.6</c:v>
                </c:pt>
                <c:pt idx="293">
                  <c:v>925</c:v>
                </c:pt>
                <c:pt idx="294">
                  <c:v>1118.2</c:v>
                </c:pt>
                <c:pt idx="295">
                  <c:v>969.7</c:v>
                </c:pt>
                <c:pt idx="296">
                  <c:v>817.6</c:v>
                </c:pt>
                <c:pt idx="297">
                  <c:v>607.6</c:v>
                </c:pt>
                <c:pt idx="298">
                  <c:v>984.5</c:v>
                </c:pt>
                <c:pt idx="299">
                  <c:v>734.9</c:v>
                </c:pt>
                <c:pt idx="300">
                  <c:v>638.3</c:v>
                </c:pt>
                <c:pt idx="301">
                  <c:v>856.7</c:v>
                </c:pt>
                <c:pt idx="302">
                  <c:v>693.2</c:v>
                </c:pt>
                <c:pt idx="303">
                  <c:v>739.5</c:v>
                </c:pt>
                <c:pt idx="304">
                  <c:v>768.2</c:v>
                </c:pt>
                <c:pt idx="305">
                  <c:v>908.6</c:v>
                </c:pt>
                <c:pt idx="306">
                  <c:v>800.7</c:v>
                </c:pt>
                <c:pt idx="307">
                  <c:v>531.7</c:v>
                </c:pt>
                <c:pt idx="308">
                  <c:v>806.6</c:v>
                </c:pt>
                <c:pt idx="309">
                  <c:v>706.3</c:v>
                </c:pt>
                <c:pt idx="310">
                  <c:v>750.1</c:v>
                </c:pt>
                <c:pt idx="311">
                  <c:v>687.4</c:v>
                </c:pt>
                <c:pt idx="312">
                  <c:v>624.7</c:v>
                </c:pt>
                <c:pt idx="313">
                  <c:v>1065.3</c:v>
                </c:pt>
                <c:pt idx="314">
                  <c:v>505.6</c:v>
                </c:pt>
                <c:pt idx="315">
                  <c:v>461.5</c:v>
                </c:pt>
                <c:pt idx="316">
                  <c:v>616.1</c:v>
                </c:pt>
                <c:pt idx="317">
                  <c:v>753.2</c:v>
                </c:pt>
                <c:pt idx="318">
                  <c:v>738</c:v>
                </c:pt>
                <c:pt idx="319">
                  <c:v>821.5</c:v>
                </c:pt>
                <c:pt idx="320">
                  <c:v>447.3</c:v>
                </c:pt>
                <c:pt idx="321">
                  <c:v>703.4</c:v>
                </c:pt>
                <c:pt idx="322">
                  <c:v>694.8</c:v>
                </c:pt>
                <c:pt idx="323">
                  <c:v>810.4</c:v>
                </c:pt>
                <c:pt idx="324">
                  <c:v>421.2</c:v>
                </c:pt>
                <c:pt idx="325">
                  <c:v>512.7</c:v>
                </c:pt>
                <c:pt idx="326">
                  <c:v>599.6</c:v>
                </c:pt>
                <c:pt idx="327">
                  <c:v>999.8</c:v>
                </c:pt>
                <c:pt idx="328">
                  <c:v>439.4</c:v>
                </c:pt>
                <c:pt idx="329">
                  <c:v>658.9</c:v>
                </c:pt>
                <c:pt idx="330">
                  <c:v>639.7</c:v>
                </c:pt>
                <c:pt idx="331">
                  <c:v>1177.7</c:v>
                </c:pt>
                <c:pt idx="332">
                  <c:v>808</c:v>
                </c:pt>
                <c:pt idx="333">
                  <c:v>991.3</c:v>
                </c:pt>
                <c:pt idx="334">
                  <c:v>568.7</c:v>
                </c:pt>
                <c:pt idx="335">
                  <c:v>987.9</c:v>
                </c:pt>
                <c:pt idx="336">
                  <c:v>926.6</c:v>
                </c:pt>
                <c:pt idx="337">
                  <c:v>905.1</c:v>
                </c:pt>
                <c:pt idx="338">
                  <c:v>1148.3</c:v>
                </c:pt>
                <c:pt idx="339">
                  <c:v>1004.7</c:v>
                </c:pt>
                <c:pt idx="340">
                  <c:v>1092.6</c:v>
                </c:pt>
                <c:pt idx="341">
                  <c:v>723.9</c:v>
                </c:pt>
                <c:pt idx="342">
                  <c:v>579.1</c:v>
                </c:pt>
                <c:pt idx="343">
                  <c:v>451.1</c:v>
                </c:pt>
                <c:pt idx="344">
                  <c:v>526.9</c:v>
                </c:pt>
                <c:pt idx="345">
                  <c:v>867.4</c:v>
                </c:pt>
                <c:pt idx="346">
                  <c:v>453.7</c:v>
                </c:pt>
                <c:pt idx="347">
                  <c:v>619.7</c:v>
                </c:pt>
                <c:pt idx="348">
                  <c:v>451.9</c:v>
                </c:pt>
                <c:pt idx="349">
                  <c:v>384</c:v>
                </c:pt>
                <c:pt idx="350">
                  <c:v>437.9</c:v>
                </c:pt>
                <c:pt idx="351">
                  <c:v>402.4</c:v>
                </c:pt>
                <c:pt idx="352">
                  <c:v>477.5</c:v>
                </c:pt>
                <c:pt idx="353">
                  <c:v>547.7</c:v>
                </c:pt>
                <c:pt idx="354">
                  <c:v>1069.2</c:v>
                </c:pt>
                <c:pt idx="355">
                  <c:v>1201.5</c:v>
                </c:pt>
                <c:pt idx="356">
                  <c:v>1085.9</c:v>
                </c:pt>
                <c:pt idx="357">
                  <c:v>607.7</c:v>
                </c:pt>
                <c:pt idx="358">
                  <c:v>457.2</c:v>
                </c:pt>
                <c:pt idx="359">
                  <c:v>802.2</c:v>
                </c:pt>
                <c:pt idx="360">
                  <c:v>638.3</c:v>
                </c:pt>
                <c:pt idx="361">
                  <c:v>786.4</c:v>
                </c:pt>
                <c:pt idx="362">
                  <c:v>371.3</c:v>
                </c:pt>
                <c:pt idx="363">
                  <c:v>480</c:v>
                </c:pt>
                <c:pt idx="364">
                  <c:v>444.3</c:v>
                </c:pt>
                <c:pt idx="365">
                  <c:v>617.3</c:v>
                </c:pt>
                <c:pt idx="366">
                  <c:v>461.5</c:v>
                </c:pt>
                <c:pt idx="367">
                  <c:v>568.3</c:v>
                </c:pt>
                <c:pt idx="368">
                  <c:v>517</c:v>
                </c:pt>
                <c:pt idx="369">
                  <c:v>687</c:v>
                </c:pt>
                <c:pt idx="370">
                  <c:v>500.9</c:v>
                </c:pt>
                <c:pt idx="371">
                  <c:v>499.8</c:v>
                </c:pt>
                <c:pt idx="372">
                  <c:v>390</c:v>
                </c:pt>
                <c:pt idx="373">
                  <c:v>498.2</c:v>
                </c:pt>
                <c:pt idx="374">
                  <c:v>500.6</c:v>
                </c:pt>
                <c:pt idx="375">
                  <c:v>776.4</c:v>
                </c:pt>
                <c:pt idx="376">
                  <c:v>478.9</c:v>
                </c:pt>
                <c:pt idx="377">
                  <c:v>330.4</c:v>
                </c:pt>
                <c:pt idx="378">
                  <c:v>554.5</c:v>
                </c:pt>
                <c:pt idx="379">
                  <c:v>366.1</c:v>
                </c:pt>
              </c:numCache>
            </c:numRef>
          </c:val>
        </c:ser>
        <c:ser>
          <c:idx val="1"/>
          <c:order val="1"/>
          <c:tx>
            <c:v>wAvs aggr1</c:v>
          </c:tx>
          <c:spPr>
            <a:ln w="28575"/>
          </c:spPr>
          <c:marker>
            <c:symbol val="none"/>
          </c:marker>
          <c:cat>
            <c:numRef>
              <c:f>Nicstat!$D$39:$D$418</c:f>
              <c:numCache>
                <c:formatCode>General</c:formatCode>
                <c:ptCount val="380"/>
                <c:pt idx="0">
                  <c:v>42620.4616550926</c:v>
                </c:pt>
                <c:pt idx="1">
                  <c:v>42620.4616666667</c:v>
                </c:pt>
                <c:pt idx="2">
                  <c:v>42620.4616782407</c:v>
                </c:pt>
                <c:pt idx="3">
                  <c:v>42620.4616898148</c:v>
                </c:pt>
                <c:pt idx="4">
                  <c:v>42620.4617013889</c:v>
                </c:pt>
                <c:pt idx="5">
                  <c:v>42620.461712963</c:v>
                </c:pt>
                <c:pt idx="6">
                  <c:v>42620.461724537</c:v>
                </c:pt>
                <c:pt idx="7">
                  <c:v>42620.4617361111</c:v>
                </c:pt>
                <c:pt idx="8">
                  <c:v>42620.4617476852</c:v>
                </c:pt>
                <c:pt idx="9">
                  <c:v>42620.4617592593</c:v>
                </c:pt>
                <c:pt idx="10">
                  <c:v>42620.4617708333</c:v>
                </c:pt>
                <c:pt idx="11">
                  <c:v>42620.4617824074</c:v>
                </c:pt>
                <c:pt idx="12">
                  <c:v>42620.4617939815</c:v>
                </c:pt>
                <c:pt idx="13">
                  <c:v>42620.4618055556</c:v>
                </c:pt>
                <c:pt idx="14">
                  <c:v>42620.4618171296</c:v>
                </c:pt>
                <c:pt idx="15">
                  <c:v>42620.4618287037</c:v>
                </c:pt>
                <c:pt idx="16">
                  <c:v>42620.4618402778</c:v>
                </c:pt>
                <c:pt idx="17">
                  <c:v>42620.4618518519</c:v>
                </c:pt>
                <c:pt idx="18">
                  <c:v>42620.4618634259</c:v>
                </c:pt>
                <c:pt idx="19">
                  <c:v>42620.4629166667</c:v>
                </c:pt>
                <c:pt idx="20">
                  <c:v>42620.4629282407</c:v>
                </c:pt>
                <c:pt idx="21">
                  <c:v>42620.4629398148</c:v>
                </c:pt>
                <c:pt idx="22">
                  <c:v>42620.4629513889</c:v>
                </c:pt>
                <c:pt idx="23">
                  <c:v>42620.462962963</c:v>
                </c:pt>
                <c:pt idx="24">
                  <c:v>42620.462974537</c:v>
                </c:pt>
                <c:pt idx="25">
                  <c:v>42620.4629861111</c:v>
                </c:pt>
                <c:pt idx="26">
                  <c:v>42620.4629976852</c:v>
                </c:pt>
                <c:pt idx="27">
                  <c:v>42620.4630092593</c:v>
                </c:pt>
                <c:pt idx="28">
                  <c:v>42620.4630208333</c:v>
                </c:pt>
                <c:pt idx="29">
                  <c:v>42620.4630324074</c:v>
                </c:pt>
                <c:pt idx="30">
                  <c:v>42620.4630439815</c:v>
                </c:pt>
                <c:pt idx="31">
                  <c:v>42620.4630555556</c:v>
                </c:pt>
                <c:pt idx="32">
                  <c:v>42620.4630671296</c:v>
                </c:pt>
                <c:pt idx="33">
                  <c:v>42620.4630787037</c:v>
                </c:pt>
                <c:pt idx="34">
                  <c:v>42620.4630902778</c:v>
                </c:pt>
                <c:pt idx="35">
                  <c:v>42620.4631018518</c:v>
                </c:pt>
                <c:pt idx="36">
                  <c:v>42620.4631134259</c:v>
                </c:pt>
                <c:pt idx="37">
                  <c:v>42620.463125</c:v>
                </c:pt>
                <c:pt idx="38">
                  <c:v>42620.4641087963</c:v>
                </c:pt>
                <c:pt idx="39">
                  <c:v>42620.4641203704</c:v>
                </c:pt>
                <c:pt idx="40">
                  <c:v>42620.4641319444</c:v>
                </c:pt>
                <c:pt idx="41">
                  <c:v>42620.4641435185</c:v>
                </c:pt>
                <c:pt idx="42">
                  <c:v>42620.4641550926</c:v>
                </c:pt>
                <c:pt idx="43">
                  <c:v>42620.4641666667</c:v>
                </c:pt>
                <c:pt idx="44">
                  <c:v>42620.4641782407</c:v>
                </c:pt>
                <c:pt idx="45">
                  <c:v>42620.4641898148</c:v>
                </c:pt>
                <c:pt idx="46">
                  <c:v>42620.4642013889</c:v>
                </c:pt>
                <c:pt idx="47">
                  <c:v>42620.464212963</c:v>
                </c:pt>
                <c:pt idx="48">
                  <c:v>42620.464224537</c:v>
                </c:pt>
                <c:pt idx="49">
                  <c:v>42620.4642361111</c:v>
                </c:pt>
                <c:pt idx="50">
                  <c:v>42620.4642476852</c:v>
                </c:pt>
                <c:pt idx="51">
                  <c:v>42620.4642592593</c:v>
                </c:pt>
                <c:pt idx="52">
                  <c:v>42620.4642708333</c:v>
                </c:pt>
                <c:pt idx="53">
                  <c:v>42620.4642824074</c:v>
                </c:pt>
                <c:pt idx="54">
                  <c:v>42620.4642939815</c:v>
                </c:pt>
                <c:pt idx="55">
                  <c:v>42620.4643055556</c:v>
                </c:pt>
                <c:pt idx="56">
                  <c:v>42620.4643171296</c:v>
                </c:pt>
                <c:pt idx="57">
                  <c:v>42620.4653935185</c:v>
                </c:pt>
                <c:pt idx="58">
                  <c:v>42620.4654050926</c:v>
                </c:pt>
                <c:pt idx="59">
                  <c:v>42620.4654166667</c:v>
                </c:pt>
                <c:pt idx="60">
                  <c:v>42620.4654282407</c:v>
                </c:pt>
                <c:pt idx="61">
                  <c:v>42620.4654398148</c:v>
                </c:pt>
                <c:pt idx="62">
                  <c:v>42620.4654513889</c:v>
                </c:pt>
                <c:pt idx="63">
                  <c:v>42620.465462963</c:v>
                </c:pt>
                <c:pt idx="64">
                  <c:v>42620.465474537</c:v>
                </c:pt>
                <c:pt idx="65">
                  <c:v>42620.4654861111</c:v>
                </c:pt>
                <c:pt idx="66">
                  <c:v>42620.4654976852</c:v>
                </c:pt>
                <c:pt idx="67">
                  <c:v>42620.4655092593</c:v>
                </c:pt>
                <c:pt idx="68">
                  <c:v>42620.4655208333</c:v>
                </c:pt>
                <c:pt idx="69">
                  <c:v>42620.4655324074</c:v>
                </c:pt>
                <c:pt idx="70">
                  <c:v>42620.4655439815</c:v>
                </c:pt>
                <c:pt idx="71">
                  <c:v>42620.4655555556</c:v>
                </c:pt>
                <c:pt idx="72">
                  <c:v>42620.4655671296</c:v>
                </c:pt>
                <c:pt idx="73">
                  <c:v>42620.4655787037</c:v>
                </c:pt>
                <c:pt idx="74">
                  <c:v>42620.4655902778</c:v>
                </c:pt>
                <c:pt idx="75">
                  <c:v>42620.4656018519</c:v>
                </c:pt>
                <c:pt idx="76">
                  <c:v>42620.4665509259</c:v>
                </c:pt>
                <c:pt idx="77">
                  <c:v>42620.4665625</c:v>
                </c:pt>
                <c:pt idx="78">
                  <c:v>42620.4665740741</c:v>
                </c:pt>
                <c:pt idx="79">
                  <c:v>42620.4665856482</c:v>
                </c:pt>
                <c:pt idx="80">
                  <c:v>42620.4665972222</c:v>
                </c:pt>
                <c:pt idx="81">
                  <c:v>42620.4666087963</c:v>
                </c:pt>
                <c:pt idx="82">
                  <c:v>42620.4666203704</c:v>
                </c:pt>
                <c:pt idx="83">
                  <c:v>42620.4666319444</c:v>
                </c:pt>
                <c:pt idx="84">
                  <c:v>42620.4666435185</c:v>
                </c:pt>
                <c:pt idx="85">
                  <c:v>42620.4666550926</c:v>
                </c:pt>
                <c:pt idx="86">
                  <c:v>42620.4666666667</c:v>
                </c:pt>
                <c:pt idx="87">
                  <c:v>42620.4666782407</c:v>
                </c:pt>
                <c:pt idx="88">
                  <c:v>42620.4666898148</c:v>
                </c:pt>
                <c:pt idx="89">
                  <c:v>42620.4667013889</c:v>
                </c:pt>
                <c:pt idx="90">
                  <c:v>42620.466712963</c:v>
                </c:pt>
                <c:pt idx="91">
                  <c:v>42620.466724537</c:v>
                </c:pt>
                <c:pt idx="92">
                  <c:v>42620.4667361111</c:v>
                </c:pt>
                <c:pt idx="93">
                  <c:v>42620.4667476852</c:v>
                </c:pt>
                <c:pt idx="94">
                  <c:v>42620.4667592593</c:v>
                </c:pt>
                <c:pt idx="95">
                  <c:v>42620.4679166667</c:v>
                </c:pt>
                <c:pt idx="96">
                  <c:v>42620.4679282407</c:v>
                </c:pt>
                <c:pt idx="97">
                  <c:v>42620.4679398148</c:v>
                </c:pt>
                <c:pt idx="98">
                  <c:v>42620.4679513889</c:v>
                </c:pt>
                <c:pt idx="99">
                  <c:v>42620.467962963</c:v>
                </c:pt>
                <c:pt idx="100">
                  <c:v>42620.467974537</c:v>
                </c:pt>
                <c:pt idx="101">
                  <c:v>42620.4679861111</c:v>
                </c:pt>
                <c:pt idx="102">
                  <c:v>42620.4679976852</c:v>
                </c:pt>
                <c:pt idx="103">
                  <c:v>42620.4680092593</c:v>
                </c:pt>
                <c:pt idx="104">
                  <c:v>42620.4680208333</c:v>
                </c:pt>
                <c:pt idx="105">
                  <c:v>42620.4680324074</c:v>
                </c:pt>
                <c:pt idx="106">
                  <c:v>42620.4680439815</c:v>
                </c:pt>
                <c:pt idx="107">
                  <c:v>42620.4680555556</c:v>
                </c:pt>
                <c:pt idx="108">
                  <c:v>42620.4680671296</c:v>
                </c:pt>
                <c:pt idx="109">
                  <c:v>42620.4680787037</c:v>
                </c:pt>
                <c:pt idx="110">
                  <c:v>42620.4680902778</c:v>
                </c:pt>
                <c:pt idx="111">
                  <c:v>42620.4681018519</c:v>
                </c:pt>
                <c:pt idx="112">
                  <c:v>42620.4681134259</c:v>
                </c:pt>
                <c:pt idx="113">
                  <c:v>42620.468125</c:v>
                </c:pt>
                <c:pt idx="114">
                  <c:v>42620.4693634259</c:v>
                </c:pt>
                <c:pt idx="115">
                  <c:v>42620.469375</c:v>
                </c:pt>
                <c:pt idx="116">
                  <c:v>42620.4693865741</c:v>
                </c:pt>
                <c:pt idx="117">
                  <c:v>42620.4693981481</c:v>
                </c:pt>
                <c:pt idx="118">
                  <c:v>42620.4694097222</c:v>
                </c:pt>
                <c:pt idx="119">
                  <c:v>42620.4694212963</c:v>
                </c:pt>
                <c:pt idx="120">
                  <c:v>42620.4694328704</c:v>
                </c:pt>
                <c:pt idx="121">
                  <c:v>42620.4694444444</c:v>
                </c:pt>
                <c:pt idx="122">
                  <c:v>42620.4694560185</c:v>
                </c:pt>
                <c:pt idx="123">
                  <c:v>42620.4694675926</c:v>
                </c:pt>
                <c:pt idx="124">
                  <c:v>42620.4694791667</c:v>
                </c:pt>
                <c:pt idx="125">
                  <c:v>42620.4694907407</c:v>
                </c:pt>
                <c:pt idx="126">
                  <c:v>42620.4695023148</c:v>
                </c:pt>
                <c:pt idx="127">
                  <c:v>42620.4695138889</c:v>
                </c:pt>
                <c:pt idx="128">
                  <c:v>42620.469525463</c:v>
                </c:pt>
                <c:pt idx="129">
                  <c:v>42620.469537037</c:v>
                </c:pt>
                <c:pt idx="130">
                  <c:v>42620.4695486111</c:v>
                </c:pt>
                <c:pt idx="131">
                  <c:v>42620.4695601852</c:v>
                </c:pt>
                <c:pt idx="132">
                  <c:v>42620.4695717593</c:v>
                </c:pt>
                <c:pt idx="133">
                  <c:v>42620.4706828704</c:v>
                </c:pt>
                <c:pt idx="134">
                  <c:v>42620.4706944444</c:v>
                </c:pt>
                <c:pt idx="135">
                  <c:v>42620.4707060185</c:v>
                </c:pt>
                <c:pt idx="136">
                  <c:v>42620.4707175926</c:v>
                </c:pt>
                <c:pt idx="137">
                  <c:v>42620.4707291667</c:v>
                </c:pt>
                <c:pt idx="138">
                  <c:v>42620.4707407407</c:v>
                </c:pt>
                <c:pt idx="139">
                  <c:v>42620.4707523148</c:v>
                </c:pt>
                <c:pt idx="140">
                  <c:v>42620.4707638889</c:v>
                </c:pt>
                <c:pt idx="141">
                  <c:v>42620.470775463</c:v>
                </c:pt>
                <c:pt idx="142">
                  <c:v>42620.470787037</c:v>
                </c:pt>
                <c:pt idx="143">
                  <c:v>42620.4707986111</c:v>
                </c:pt>
                <c:pt idx="144">
                  <c:v>42620.4708101852</c:v>
                </c:pt>
                <c:pt idx="145">
                  <c:v>42620.4708217593</c:v>
                </c:pt>
                <c:pt idx="146">
                  <c:v>42620.4708333333</c:v>
                </c:pt>
                <c:pt idx="147">
                  <c:v>42620.4708449074</c:v>
                </c:pt>
                <c:pt idx="148">
                  <c:v>42620.4708564815</c:v>
                </c:pt>
                <c:pt idx="149">
                  <c:v>42620.4708680556</c:v>
                </c:pt>
                <c:pt idx="150">
                  <c:v>42620.4708796296</c:v>
                </c:pt>
                <c:pt idx="151">
                  <c:v>42620.4708912037</c:v>
                </c:pt>
                <c:pt idx="152">
                  <c:v>42620.4718634259</c:v>
                </c:pt>
                <c:pt idx="153">
                  <c:v>42620.471875</c:v>
                </c:pt>
                <c:pt idx="154">
                  <c:v>42620.4718865741</c:v>
                </c:pt>
                <c:pt idx="155">
                  <c:v>42620.4718981481</c:v>
                </c:pt>
                <c:pt idx="156">
                  <c:v>42620.4719097222</c:v>
                </c:pt>
                <c:pt idx="157">
                  <c:v>42620.4719212963</c:v>
                </c:pt>
                <c:pt idx="158">
                  <c:v>42620.4719328704</c:v>
                </c:pt>
                <c:pt idx="159">
                  <c:v>42620.4719444444</c:v>
                </c:pt>
                <c:pt idx="160">
                  <c:v>42620.4719560185</c:v>
                </c:pt>
                <c:pt idx="161">
                  <c:v>42620.4719675926</c:v>
                </c:pt>
                <c:pt idx="162">
                  <c:v>42620.4719791667</c:v>
                </c:pt>
                <c:pt idx="163">
                  <c:v>42620.4719907407</c:v>
                </c:pt>
                <c:pt idx="164">
                  <c:v>42620.4720023148</c:v>
                </c:pt>
                <c:pt idx="165">
                  <c:v>42620.4720138889</c:v>
                </c:pt>
                <c:pt idx="166">
                  <c:v>42620.472025463</c:v>
                </c:pt>
                <c:pt idx="167">
                  <c:v>42620.472037037</c:v>
                </c:pt>
                <c:pt idx="168">
                  <c:v>42620.4720486111</c:v>
                </c:pt>
                <c:pt idx="169">
                  <c:v>42620.4720601852</c:v>
                </c:pt>
                <c:pt idx="170">
                  <c:v>42620.4720717593</c:v>
                </c:pt>
                <c:pt idx="171">
                  <c:v>42620.473125</c:v>
                </c:pt>
                <c:pt idx="172">
                  <c:v>42620.4731365741</c:v>
                </c:pt>
                <c:pt idx="173">
                  <c:v>42620.4731481482</c:v>
                </c:pt>
                <c:pt idx="174">
                  <c:v>42620.4731597222</c:v>
                </c:pt>
                <c:pt idx="175">
                  <c:v>42620.4731712963</c:v>
                </c:pt>
                <c:pt idx="176">
                  <c:v>42620.4731828704</c:v>
                </c:pt>
                <c:pt idx="177">
                  <c:v>42620.4731944444</c:v>
                </c:pt>
                <c:pt idx="178">
                  <c:v>42620.4732060185</c:v>
                </c:pt>
                <c:pt idx="179">
                  <c:v>42620.4732175926</c:v>
                </c:pt>
                <c:pt idx="180">
                  <c:v>42620.4732291667</c:v>
                </c:pt>
                <c:pt idx="181">
                  <c:v>42620.4732407407</c:v>
                </c:pt>
                <c:pt idx="182">
                  <c:v>42620.4732523148</c:v>
                </c:pt>
                <c:pt idx="183">
                  <c:v>42620.4732638889</c:v>
                </c:pt>
                <c:pt idx="184">
                  <c:v>42620.473275463</c:v>
                </c:pt>
                <c:pt idx="185">
                  <c:v>42620.473287037</c:v>
                </c:pt>
                <c:pt idx="186">
                  <c:v>42620.4732986111</c:v>
                </c:pt>
                <c:pt idx="187">
                  <c:v>42620.4733101852</c:v>
                </c:pt>
                <c:pt idx="188">
                  <c:v>42620.4733217593</c:v>
                </c:pt>
                <c:pt idx="189">
                  <c:v>42620.4733333333</c:v>
                </c:pt>
                <c:pt idx="190">
                  <c:v>42620.4743634259</c:v>
                </c:pt>
                <c:pt idx="191">
                  <c:v>42620.474375</c:v>
                </c:pt>
                <c:pt idx="192">
                  <c:v>42620.4743865741</c:v>
                </c:pt>
                <c:pt idx="193">
                  <c:v>42620.4743981482</c:v>
                </c:pt>
                <c:pt idx="194">
                  <c:v>42620.4744097222</c:v>
                </c:pt>
                <c:pt idx="195">
                  <c:v>42620.4744212963</c:v>
                </c:pt>
                <c:pt idx="196">
                  <c:v>42620.4744328704</c:v>
                </c:pt>
                <c:pt idx="197">
                  <c:v>42620.4744444444</c:v>
                </c:pt>
                <c:pt idx="198">
                  <c:v>42620.4744560185</c:v>
                </c:pt>
                <c:pt idx="199">
                  <c:v>42620.4744675926</c:v>
                </c:pt>
                <c:pt idx="200">
                  <c:v>42620.4744791667</c:v>
                </c:pt>
                <c:pt idx="201">
                  <c:v>42620.4744907407</c:v>
                </c:pt>
                <c:pt idx="202">
                  <c:v>42620.4745023148</c:v>
                </c:pt>
                <c:pt idx="203">
                  <c:v>42620.4745138889</c:v>
                </c:pt>
                <c:pt idx="204">
                  <c:v>42620.474525463</c:v>
                </c:pt>
                <c:pt idx="205">
                  <c:v>42620.474537037</c:v>
                </c:pt>
                <c:pt idx="206">
                  <c:v>42620.4745486111</c:v>
                </c:pt>
                <c:pt idx="207">
                  <c:v>42620.4745601852</c:v>
                </c:pt>
                <c:pt idx="208">
                  <c:v>42620.4745717593</c:v>
                </c:pt>
                <c:pt idx="209">
                  <c:v>42620.4756481481</c:v>
                </c:pt>
                <c:pt idx="210">
                  <c:v>42620.4756597222</c:v>
                </c:pt>
                <c:pt idx="211">
                  <c:v>42620.4756712963</c:v>
                </c:pt>
                <c:pt idx="212">
                  <c:v>42620.4756828704</c:v>
                </c:pt>
                <c:pt idx="213">
                  <c:v>42620.4756944444</c:v>
                </c:pt>
                <c:pt idx="214">
                  <c:v>42620.4757060185</c:v>
                </c:pt>
                <c:pt idx="215">
                  <c:v>42620.4757175926</c:v>
                </c:pt>
                <c:pt idx="216">
                  <c:v>42620.4757291667</c:v>
                </c:pt>
                <c:pt idx="217">
                  <c:v>42620.4757407407</c:v>
                </c:pt>
                <c:pt idx="218">
                  <c:v>42620.4757523148</c:v>
                </c:pt>
                <c:pt idx="219">
                  <c:v>42620.4757638889</c:v>
                </c:pt>
                <c:pt idx="220">
                  <c:v>42620.475775463</c:v>
                </c:pt>
                <c:pt idx="221">
                  <c:v>42620.475787037</c:v>
                </c:pt>
                <c:pt idx="222">
                  <c:v>42620.4757986111</c:v>
                </c:pt>
                <c:pt idx="223">
                  <c:v>42620.4758101852</c:v>
                </c:pt>
                <c:pt idx="224">
                  <c:v>42620.4758217593</c:v>
                </c:pt>
                <c:pt idx="225">
                  <c:v>42620.4758333333</c:v>
                </c:pt>
                <c:pt idx="226">
                  <c:v>42620.4758449074</c:v>
                </c:pt>
                <c:pt idx="227">
                  <c:v>42620.4758564815</c:v>
                </c:pt>
                <c:pt idx="228">
                  <c:v>42620.4769097222</c:v>
                </c:pt>
                <c:pt idx="229">
                  <c:v>42620.4769212963</c:v>
                </c:pt>
                <c:pt idx="230">
                  <c:v>42620.4769328704</c:v>
                </c:pt>
                <c:pt idx="231">
                  <c:v>42620.4769444444</c:v>
                </c:pt>
                <c:pt idx="232">
                  <c:v>42620.4769560185</c:v>
                </c:pt>
                <c:pt idx="233">
                  <c:v>42620.4769675926</c:v>
                </c:pt>
                <c:pt idx="234">
                  <c:v>42620.4769791667</c:v>
                </c:pt>
                <c:pt idx="235">
                  <c:v>42620.4769907407</c:v>
                </c:pt>
                <c:pt idx="236">
                  <c:v>42620.4770023148</c:v>
                </c:pt>
                <c:pt idx="237">
                  <c:v>42620.4770138889</c:v>
                </c:pt>
                <c:pt idx="238">
                  <c:v>42620.477025463</c:v>
                </c:pt>
                <c:pt idx="239">
                  <c:v>42620.477037037</c:v>
                </c:pt>
                <c:pt idx="240">
                  <c:v>42620.4770486111</c:v>
                </c:pt>
                <c:pt idx="241">
                  <c:v>42620.4770601852</c:v>
                </c:pt>
                <c:pt idx="242">
                  <c:v>42620.4770717593</c:v>
                </c:pt>
                <c:pt idx="243">
                  <c:v>42620.4770833333</c:v>
                </c:pt>
                <c:pt idx="244">
                  <c:v>42620.4770949074</c:v>
                </c:pt>
                <c:pt idx="245">
                  <c:v>42620.4771064815</c:v>
                </c:pt>
                <c:pt idx="246">
                  <c:v>42620.4771180556</c:v>
                </c:pt>
                <c:pt idx="247">
                  <c:v>42620.4780671296</c:v>
                </c:pt>
                <c:pt idx="248">
                  <c:v>42620.4780787037</c:v>
                </c:pt>
                <c:pt idx="249">
                  <c:v>42620.4780902778</c:v>
                </c:pt>
                <c:pt idx="250">
                  <c:v>42620.4781018519</c:v>
                </c:pt>
                <c:pt idx="251">
                  <c:v>42620.4781134259</c:v>
                </c:pt>
                <c:pt idx="252">
                  <c:v>42620.478125</c:v>
                </c:pt>
                <c:pt idx="253">
                  <c:v>42620.4781365741</c:v>
                </c:pt>
                <c:pt idx="254">
                  <c:v>42620.4781481481</c:v>
                </c:pt>
                <c:pt idx="255">
                  <c:v>42620.4781597222</c:v>
                </c:pt>
                <c:pt idx="256">
                  <c:v>42620.4781712963</c:v>
                </c:pt>
                <c:pt idx="257">
                  <c:v>42620.4781828704</c:v>
                </c:pt>
                <c:pt idx="258">
                  <c:v>42620.4781944444</c:v>
                </c:pt>
                <c:pt idx="259">
                  <c:v>42620.4782060185</c:v>
                </c:pt>
                <c:pt idx="260">
                  <c:v>42620.4782175926</c:v>
                </c:pt>
                <c:pt idx="261">
                  <c:v>42620.4782291667</c:v>
                </c:pt>
                <c:pt idx="262">
                  <c:v>42620.4782407407</c:v>
                </c:pt>
                <c:pt idx="263">
                  <c:v>42620.4782523148</c:v>
                </c:pt>
                <c:pt idx="264">
                  <c:v>42620.4782638889</c:v>
                </c:pt>
                <c:pt idx="265">
                  <c:v>42620.478275463</c:v>
                </c:pt>
                <c:pt idx="266">
                  <c:v>42620.4792939815</c:v>
                </c:pt>
                <c:pt idx="267">
                  <c:v>42620.4793055556</c:v>
                </c:pt>
                <c:pt idx="268">
                  <c:v>42620.4793171296</c:v>
                </c:pt>
                <c:pt idx="269">
                  <c:v>42620.4793287037</c:v>
                </c:pt>
                <c:pt idx="270">
                  <c:v>42620.4793402778</c:v>
                </c:pt>
                <c:pt idx="271">
                  <c:v>42620.4793518518</c:v>
                </c:pt>
                <c:pt idx="272">
                  <c:v>42620.4793634259</c:v>
                </c:pt>
                <c:pt idx="273">
                  <c:v>42620.479375</c:v>
                </c:pt>
                <c:pt idx="274">
                  <c:v>42620.4793865741</c:v>
                </c:pt>
                <c:pt idx="275">
                  <c:v>42620.4793981481</c:v>
                </c:pt>
                <c:pt idx="276">
                  <c:v>42620.4794097222</c:v>
                </c:pt>
                <c:pt idx="277">
                  <c:v>42620.4794212963</c:v>
                </c:pt>
                <c:pt idx="278">
                  <c:v>42620.4794328704</c:v>
                </c:pt>
                <c:pt idx="279">
                  <c:v>42620.4794444444</c:v>
                </c:pt>
                <c:pt idx="280">
                  <c:v>42620.4794560185</c:v>
                </c:pt>
                <c:pt idx="281">
                  <c:v>42620.4794675926</c:v>
                </c:pt>
                <c:pt idx="282">
                  <c:v>42620.4794791667</c:v>
                </c:pt>
                <c:pt idx="283">
                  <c:v>42620.4794907407</c:v>
                </c:pt>
                <c:pt idx="284">
                  <c:v>42620.4795023148</c:v>
                </c:pt>
                <c:pt idx="285">
                  <c:v>42620.4806018519</c:v>
                </c:pt>
                <c:pt idx="286">
                  <c:v>42620.4806134259</c:v>
                </c:pt>
                <c:pt idx="287">
                  <c:v>42620.480625</c:v>
                </c:pt>
                <c:pt idx="288">
                  <c:v>42620.4806365741</c:v>
                </c:pt>
                <c:pt idx="289">
                  <c:v>42620.4806481482</c:v>
                </c:pt>
                <c:pt idx="290">
                  <c:v>42620.4806597222</c:v>
                </c:pt>
                <c:pt idx="291">
                  <c:v>42620.4806712963</c:v>
                </c:pt>
                <c:pt idx="292">
                  <c:v>42620.4806828704</c:v>
                </c:pt>
                <c:pt idx="293">
                  <c:v>42620.4806944444</c:v>
                </c:pt>
                <c:pt idx="294">
                  <c:v>42620.4807060185</c:v>
                </c:pt>
                <c:pt idx="295">
                  <c:v>42620.4807175926</c:v>
                </c:pt>
                <c:pt idx="296">
                  <c:v>42620.4807291667</c:v>
                </c:pt>
                <c:pt idx="297">
                  <c:v>42620.4807407407</c:v>
                </c:pt>
                <c:pt idx="298">
                  <c:v>42620.4807523148</c:v>
                </c:pt>
                <c:pt idx="299">
                  <c:v>42620.4807638889</c:v>
                </c:pt>
                <c:pt idx="300">
                  <c:v>42620.480775463</c:v>
                </c:pt>
                <c:pt idx="301">
                  <c:v>42620.480787037</c:v>
                </c:pt>
                <c:pt idx="302">
                  <c:v>42620.4807986111</c:v>
                </c:pt>
                <c:pt idx="303">
                  <c:v>42620.4808101852</c:v>
                </c:pt>
                <c:pt idx="304">
                  <c:v>42620.4819212963</c:v>
                </c:pt>
                <c:pt idx="305">
                  <c:v>42620.4819328704</c:v>
                </c:pt>
                <c:pt idx="306">
                  <c:v>42620.4819444444</c:v>
                </c:pt>
                <c:pt idx="307">
                  <c:v>42620.4819560185</c:v>
                </c:pt>
                <c:pt idx="308">
                  <c:v>42620.4819675926</c:v>
                </c:pt>
                <c:pt idx="309">
                  <c:v>42620.4819791667</c:v>
                </c:pt>
                <c:pt idx="310">
                  <c:v>42620.4819907407</c:v>
                </c:pt>
                <c:pt idx="311">
                  <c:v>42620.4820023148</c:v>
                </c:pt>
                <c:pt idx="312">
                  <c:v>42620.4820138889</c:v>
                </c:pt>
                <c:pt idx="313">
                  <c:v>42620.482025463</c:v>
                </c:pt>
                <c:pt idx="314">
                  <c:v>42620.482037037</c:v>
                </c:pt>
                <c:pt idx="315">
                  <c:v>42620.4820486111</c:v>
                </c:pt>
                <c:pt idx="316">
                  <c:v>42620.4820601852</c:v>
                </c:pt>
                <c:pt idx="317">
                  <c:v>42620.4820717593</c:v>
                </c:pt>
                <c:pt idx="318">
                  <c:v>42620.4820833333</c:v>
                </c:pt>
                <c:pt idx="319">
                  <c:v>42620.4820949074</c:v>
                </c:pt>
                <c:pt idx="320">
                  <c:v>42620.4821064815</c:v>
                </c:pt>
                <c:pt idx="321">
                  <c:v>42620.4821180556</c:v>
                </c:pt>
                <c:pt idx="322">
                  <c:v>42620.4821296296</c:v>
                </c:pt>
                <c:pt idx="323">
                  <c:v>42620.4831597222</c:v>
                </c:pt>
                <c:pt idx="324">
                  <c:v>42620.4831712963</c:v>
                </c:pt>
                <c:pt idx="325">
                  <c:v>42620.4831828704</c:v>
                </c:pt>
                <c:pt idx="326">
                  <c:v>42620.4831944444</c:v>
                </c:pt>
                <c:pt idx="327">
                  <c:v>42620.4832060185</c:v>
                </c:pt>
                <c:pt idx="328">
                  <c:v>42620.4832175926</c:v>
                </c:pt>
                <c:pt idx="329">
                  <c:v>42620.4832291667</c:v>
                </c:pt>
                <c:pt idx="330">
                  <c:v>42620.4832407407</c:v>
                </c:pt>
                <c:pt idx="331">
                  <c:v>42620.4832523148</c:v>
                </c:pt>
                <c:pt idx="332">
                  <c:v>42620.4832638889</c:v>
                </c:pt>
                <c:pt idx="333">
                  <c:v>42620.483275463</c:v>
                </c:pt>
                <c:pt idx="334">
                  <c:v>42620.483287037</c:v>
                </c:pt>
                <c:pt idx="335">
                  <c:v>42620.4832986111</c:v>
                </c:pt>
                <c:pt idx="336">
                  <c:v>42620.4833101852</c:v>
                </c:pt>
                <c:pt idx="337">
                  <c:v>42620.4833217593</c:v>
                </c:pt>
                <c:pt idx="338">
                  <c:v>42620.4833333333</c:v>
                </c:pt>
                <c:pt idx="339">
                  <c:v>42620.4833449074</c:v>
                </c:pt>
                <c:pt idx="340">
                  <c:v>42620.4833564815</c:v>
                </c:pt>
                <c:pt idx="341">
                  <c:v>42620.4833680556</c:v>
                </c:pt>
                <c:pt idx="342">
                  <c:v>42620.4843634259</c:v>
                </c:pt>
                <c:pt idx="343">
                  <c:v>42620.484375</c:v>
                </c:pt>
                <c:pt idx="344">
                  <c:v>42620.4843865741</c:v>
                </c:pt>
                <c:pt idx="345">
                  <c:v>42620.4843981481</c:v>
                </c:pt>
                <c:pt idx="346">
                  <c:v>42620.4844097222</c:v>
                </c:pt>
                <c:pt idx="347">
                  <c:v>42620.4844212963</c:v>
                </c:pt>
                <c:pt idx="348">
                  <c:v>42620.4844328704</c:v>
                </c:pt>
                <c:pt idx="349">
                  <c:v>42620.4844444444</c:v>
                </c:pt>
                <c:pt idx="350">
                  <c:v>42620.4844560185</c:v>
                </c:pt>
                <c:pt idx="351">
                  <c:v>42620.4844675926</c:v>
                </c:pt>
                <c:pt idx="352">
                  <c:v>42620.4844791667</c:v>
                </c:pt>
                <c:pt idx="353">
                  <c:v>42620.4844907407</c:v>
                </c:pt>
                <c:pt idx="354">
                  <c:v>42620.4845023148</c:v>
                </c:pt>
                <c:pt idx="355">
                  <c:v>42620.4845138889</c:v>
                </c:pt>
                <c:pt idx="356">
                  <c:v>42620.484525463</c:v>
                </c:pt>
                <c:pt idx="357">
                  <c:v>42620.484537037</c:v>
                </c:pt>
                <c:pt idx="358">
                  <c:v>42620.4845486111</c:v>
                </c:pt>
                <c:pt idx="359">
                  <c:v>42620.4845601852</c:v>
                </c:pt>
                <c:pt idx="360">
                  <c:v>42620.4845717593</c:v>
                </c:pt>
                <c:pt idx="361">
                  <c:v>42620.4855324074</c:v>
                </c:pt>
                <c:pt idx="362">
                  <c:v>42620.4855439815</c:v>
                </c:pt>
                <c:pt idx="363">
                  <c:v>42620.4855555556</c:v>
                </c:pt>
                <c:pt idx="364">
                  <c:v>42620.4855671296</c:v>
                </c:pt>
                <c:pt idx="365">
                  <c:v>42620.4855787037</c:v>
                </c:pt>
                <c:pt idx="366">
                  <c:v>42620.4855902778</c:v>
                </c:pt>
                <c:pt idx="367">
                  <c:v>42620.4856018519</c:v>
                </c:pt>
                <c:pt idx="368">
                  <c:v>42620.4856134259</c:v>
                </c:pt>
                <c:pt idx="369">
                  <c:v>42620.485625</c:v>
                </c:pt>
                <c:pt idx="370">
                  <c:v>42620.4856365741</c:v>
                </c:pt>
                <c:pt idx="371">
                  <c:v>42620.4856481481</c:v>
                </c:pt>
                <c:pt idx="372">
                  <c:v>42620.4856597222</c:v>
                </c:pt>
                <c:pt idx="373">
                  <c:v>42620.4856712963</c:v>
                </c:pt>
                <c:pt idx="374">
                  <c:v>42620.4856828704</c:v>
                </c:pt>
                <c:pt idx="375">
                  <c:v>42620.4856944444</c:v>
                </c:pt>
                <c:pt idx="376">
                  <c:v>42620.4857060185</c:v>
                </c:pt>
                <c:pt idx="377">
                  <c:v>42620.4857175926</c:v>
                </c:pt>
                <c:pt idx="378">
                  <c:v>42620.4857291667</c:v>
                </c:pt>
                <c:pt idx="379">
                  <c:v>42620.4857407407</c:v>
                </c:pt>
              </c:numCache>
            </c:numRef>
          </c:cat>
          <c:val>
            <c:numRef>
              <c:f>Nicstat!$J$39:$J$418</c:f>
              <c:numCache>
                <c:formatCode>General</c:formatCode>
                <c:ptCount val="380"/>
                <c:pt idx="0">
                  <c:v>1192.7</c:v>
                </c:pt>
                <c:pt idx="1">
                  <c:v>1091.4</c:v>
                </c:pt>
                <c:pt idx="2">
                  <c:v>1350.9</c:v>
                </c:pt>
                <c:pt idx="3">
                  <c:v>1323</c:v>
                </c:pt>
                <c:pt idx="4">
                  <c:v>1297.8</c:v>
                </c:pt>
                <c:pt idx="5">
                  <c:v>1305.3</c:v>
                </c:pt>
                <c:pt idx="6">
                  <c:v>1335.7</c:v>
                </c:pt>
                <c:pt idx="7">
                  <c:v>1329</c:v>
                </c:pt>
                <c:pt idx="8">
                  <c:v>1269.6</c:v>
                </c:pt>
                <c:pt idx="9">
                  <c:v>974.7</c:v>
                </c:pt>
                <c:pt idx="10">
                  <c:v>1320.7</c:v>
                </c:pt>
                <c:pt idx="11">
                  <c:v>1361.2</c:v>
                </c:pt>
                <c:pt idx="12">
                  <c:v>1297</c:v>
                </c:pt>
                <c:pt idx="13">
                  <c:v>1295.2</c:v>
                </c:pt>
                <c:pt idx="14">
                  <c:v>1234.9</c:v>
                </c:pt>
                <c:pt idx="15">
                  <c:v>1334.4</c:v>
                </c:pt>
                <c:pt idx="16">
                  <c:v>971.9</c:v>
                </c:pt>
                <c:pt idx="17">
                  <c:v>961.6</c:v>
                </c:pt>
                <c:pt idx="18">
                  <c:v>1202</c:v>
                </c:pt>
                <c:pt idx="19">
                  <c:v>1380.5</c:v>
                </c:pt>
                <c:pt idx="20">
                  <c:v>1342.4</c:v>
                </c:pt>
                <c:pt idx="21">
                  <c:v>1199</c:v>
                </c:pt>
                <c:pt idx="22">
                  <c:v>1210</c:v>
                </c:pt>
                <c:pt idx="23">
                  <c:v>1184</c:v>
                </c:pt>
                <c:pt idx="24">
                  <c:v>1310.9</c:v>
                </c:pt>
                <c:pt idx="25">
                  <c:v>1309.9</c:v>
                </c:pt>
                <c:pt idx="26">
                  <c:v>1335.9</c:v>
                </c:pt>
                <c:pt idx="27">
                  <c:v>1309.1</c:v>
                </c:pt>
                <c:pt idx="28">
                  <c:v>1280.1</c:v>
                </c:pt>
                <c:pt idx="29">
                  <c:v>1239.5</c:v>
                </c:pt>
                <c:pt idx="30">
                  <c:v>1271.7</c:v>
                </c:pt>
                <c:pt idx="31">
                  <c:v>1273</c:v>
                </c:pt>
                <c:pt idx="32">
                  <c:v>1254.8</c:v>
                </c:pt>
                <c:pt idx="33">
                  <c:v>1348.6</c:v>
                </c:pt>
                <c:pt idx="34">
                  <c:v>1318.5</c:v>
                </c:pt>
                <c:pt idx="35">
                  <c:v>1255.5</c:v>
                </c:pt>
                <c:pt idx="36">
                  <c:v>1324.8</c:v>
                </c:pt>
                <c:pt idx="37">
                  <c:v>975.6</c:v>
                </c:pt>
                <c:pt idx="38">
                  <c:v>1217.3</c:v>
                </c:pt>
                <c:pt idx="39">
                  <c:v>1214.7</c:v>
                </c:pt>
                <c:pt idx="40">
                  <c:v>1214.2</c:v>
                </c:pt>
                <c:pt idx="41">
                  <c:v>1248.4</c:v>
                </c:pt>
                <c:pt idx="42">
                  <c:v>1057.4</c:v>
                </c:pt>
                <c:pt idx="43">
                  <c:v>1058</c:v>
                </c:pt>
                <c:pt idx="44">
                  <c:v>1248.4</c:v>
                </c:pt>
                <c:pt idx="45">
                  <c:v>1303.1</c:v>
                </c:pt>
                <c:pt idx="46">
                  <c:v>1205.6</c:v>
                </c:pt>
                <c:pt idx="47">
                  <c:v>1260.4</c:v>
                </c:pt>
                <c:pt idx="48">
                  <c:v>1302.3</c:v>
                </c:pt>
                <c:pt idx="49">
                  <c:v>1162.1</c:v>
                </c:pt>
                <c:pt idx="50">
                  <c:v>1258.9</c:v>
                </c:pt>
                <c:pt idx="51">
                  <c:v>1294.1</c:v>
                </c:pt>
                <c:pt idx="52">
                  <c:v>1159.5</c:v>
                </c:pt>
                <c:pt idx="53">
                  <c:v>1160.9</c:v>
                </c:pt>
                <c:pt idx="54">
                  <c:v>1194.9</c:v>
                </c:pt>
                <c:pt idx="55">
                  <c:v>1086.6</c:v>
                </c:pt>
                <c:pt idx="56">
                  <c:v>1206.1</c:v>
                </c:pt>
                <c:pt idx="57">
                  <c:v>1181.5</c:v>
                </c:pt>
                <c:pt idx="58">
                  <c:v>1102.2</c:v>
                </c:pt>
                <c:pt idx="59">
                  <c:v>984.5</c:v>
                </c:pt>
                <c:pt idx="60">
                  <c:v>1043.6</c:v>
                </c:pt>
                <c:pt idx="61">
                  <c:v>1068.7</c:v>
                </c:pt>
                <c:pt idx="62">
                  <c:v>1061.3</c:v>
                </c:pt>
                <c:pt idx="63">
                  <c:v>1130.9</c:v>
                </c:pt>
                <c:pt idx="64">
                  <c:v>1183.7</c:v>
                </c:pt>
                <c:pt idx="65">
                  <c:v>1213.3</c:v>
                </c:pt>
                <c:pt idx="66">
                  <c:v>931.4</c:v>
                </c:pt>
                <c:pt idx="67">
                  <c:v>706</c:v>
                </c:pt>
                <c:pt idx="68">
                  <c:v>1081.2</c:v>
                </c:pt>
                <c:pt idx="69">
                  <c:v>1203.5</c:v>
                </c:pt>
                <c:pt idx="70">
                  <c:v>1243.3</c:v>
                </c:pt>
                <c:pt idx="71">
                  <c:v>1209.3</c:v>
                </c:pt>
                <c:pt idx="72">
                  <c:v>1091.9</c:v>
                </c:pt>
                <c:pt idx="73">
                  <c:v>1260</c:v>
                </c:pt>
                <c:pt idx="74">
                  <c:v>1139.4</c:v>
                </c:pt>
                <c:pt idx="75">
                  <c:v>1251.7</c:v>
                </c:pt>
                <c:pt idx="76">
                  <c:v>1160.5</c:v>
                </c:pt>
                <c:pt idx="77">
                  <c:v>1161.9</c:v>
                </c:pt>
                <c:pt idx="78">
                  <c:v>1164.4</c:v>
                </c:pt>
                <c:pt idx="79">
                  <c:v>1133.3</c:v>
                </c:pt>
                <c:pt idx="80">
                  <c:v>1224.3</c:v>
                </c:pt>
                <c:pt idx="81">
                  <c:v>1076</c:v>
                </c:pt>
                <c:pt idx="82">
                  <c:v>1051.4</c:v>
                </c:pt>
                <c:pt idx="83">
                  <c:v>940.5</c:v>
                </c:pt>
                <c:pt idx="84">
                  <c:v>1191.7</c:v>
                </c:pt>
                <c:pt idx="85">
                  <c:v>741.8</c:v>
                </c:pt>
                <c:pt idx="86">
                  <c:v>1160.1</c:v>
                </c:pt>
                <c:pt idx="87">
                  <c:v>1199.2</c:v>
                </c:pt>
                <c:pt idx="88">
                  <c:v>883.2</c:v>
                </c:pt>
                <c:pt idx="89">
                  <c:v>864.8</c:v>
                </c:pt>
                <c:pt idx="90">
                  <c:v>1114.3</c:v>
                </c:pt>
                <c:pt idx="91">
                  <c:v>1019.7</c:v>
                </c:pt>
                <c:pt idx="92">
                  <c:v>1098.9</c:v>
                </c:pt>
                <c:pt idx="93">
                  <c:v>1071.6</c:v>
                </c:pt>
                <c:pt idx="94">
                  <c:v>963.8</c:v>
                </c:pt>
                <c:pt idx="95">
                  <c:v>1071.1</c:v>
                </c:pt>
                <c:pt idx="96">
                  <c:v>1141.2</c:v>
                </c:pt>
                <c:pt idx="97">
                  <c:v>963.7</c:v>
                </c:pt>
                <c:pt idx="98">
                  <c:v>1148.6</c:v>
                </c:pt>
                <c:pt idx="99">
                  <c:v>1012.8</c:v>
                </c:pt>
                <c:pt idx="100">
                  <c:v>1216.4</c:v>
                </c:pt>
                <c:pt idx="101">
                  <c:v>1108.5</c:v>
                </c:pt>
                <c:pt idx="102">
                  <c:v>1135.5</c:v>
                </c:pt>
                <c:pt idx="103">
                  <c:v>1176.2</c:v>
                </c:pt>
                <c:pt idx="104">
                  <c:v>1158.8</c:v>
                </c:pt>
                <c:pt idx="105">
                  <c:v>1176.2</c:v>
                </c:pt>
                <c:pt idx="106">
                  <c:v>1247.7</c:v>
                </c:pt>
                <c:pt idx="107">
                  <c:v>1269.6</c:v>
                </c:pt>
                <c:pt idx="108">
                  <c:v>1223.9</c:v>
                </c:pt>
                <c:pt idx="109">
                  <c:v>1101.7</c:v>
                </c:pt>
                <c:pt idx="110">
                  <c:v>1243.8</c:v>
                </c:pt>
                <c:pt idx="111">
                  <c:v>1228.6</c:v>
                </c:pt>
                <c:pt idx="112">
                  <c:v>1107.8</c:v>
                </c:pt>
                <c:pt idx="113">
                  <c:v>1193.2</c:v>
                </c:pt>
                <c:pt idx="114">
                  <c:v>1137.7</c:v>
                </c:pt>
                <c:pt idx="115">
                  <c:v>1119.3</c:v>
                </c:pt>
                <c:pt idx="116">
                  <c:v>1247.5</c:v>
                </c:pt>
                <c:pt idx="117">
                  <c:v>982.1</c:v>
                </c:pt>
                <c:pt idx="118">
                  <c:v>1158.2</c:v>
                </c:pt>
                <c:pt idx="119">
                  <c:v>1145.7</c:v>
                </c:pt>
                <c:pt idx="120">
                  <c:v>1133.9</c:v>
                </c:pt>
                <c:pt idx="121">
                  <c:v>1182.6</c:v>
                </c:pt>
                <c:pt idx="122">
                  <c:v>1186.4</c:v>
                </c:pt>
                <c:pt idx="123">
                  <c:v>1255.5</c:v>
                </c:pt>
                <c:pt idx="124">
                  <c:v>1010</c:v>
                </c:pt>
                <c:pt idx="125">
                  <c:v>1028</c:v>
                </c:pt>
                <c:pt idx="126">
                  <c:v>1172.1</c:v>
                </c:pt>
                <c:pt idx="127">
                  <c:v>1174.8</c:v>
                </c:pt>
                <c:pt idx="128">
                  <c:v>1090.4</c:v>
                </c:pt>
                <c:pt idx="129">
                  <c:v>1115.1</c:v>
                </c:pt>
                <c:pt idx="130">
                  <c:v>752.4</c:v>
                </c:pt>
                <c:pt idx="131">
                  <c:v>966.1</c:v>
                </c:pt>
                <c:pt idx="132">
                  <c:v>1165.5</c:v>
                </c:pt>
                <c:pt idx="133">
                  <c:v>1216.1</c:v>
                </c:pt>
                <c:pt idx="134">
                  <c:v>1251.6</c:v>
                </c:pt>
                <c:pt idx="135">
                  <c:v>1156.6</c:v>
                </c:pt>
                <c:pt idx="136">
                  <c:v>1231</c:v>
                </c:pt>
                <c:pt idx="137">
                  <c:v>1252.4</c:v>
                </c:pt>
                <c:pt idx="138">
                  <c:v>1326.9</c:v>
                </c:pt>
                <c:pt idx="139">
                  <c:v>1277.2</c:v>
                </c:pt>
                <c:pt idx="140">
                  <c:v>1154.8</c:v>
                </c:pt>
                <c:pt idx="141">
                  <c:v>1231.3</c:v>
                </c:pt>
                <c:pt idx="142">
                  <c:v>1018.4</c:v>
                </c:pt>
                <c:pt idx="143">
                  <c:v>1120.2</c:v>
                </c:pt>
                <c:pt idx="144">
                  <c:v>1096.3</c:v>
                </c:pt>
                <c:pt idx="145">
                  <c:v>1188.4</c:v>
                </c:pt>
                <c:pt idx="146">
                  <c:v>1243.5</c:v>
                </c:pt>
                <c:pt idx="147">
                  <c:v>1210.8</c:v>
                </c:pt>
                <c:pt idx="148">
                  <c:v>1271.3</c:v>
                </c:pt>
                <c:pt idx="149">
                  <c:v>1213.6</c:v>
                </c:pt>
                <c:pt idx="150">
                  <c:v>1123.1</c:v>
                </c:pt>
                <c:pt idx="151">
                  <c:v>1307.6</c:v>
                </c:pt>
                <c:pt idx="152">
                  <c:v>1241</c:v>
                </c:pt>
                <c:pt idx="153">
                  <c:v>1341.8</c:v>
                </c:pt>
                <c:pt idx="154">
                  <c:v>1337.6</c:v>
                </c:pt>
                <c:pt idx="155">
                  <c:v>1299.4</c:v>
                </c:pt>
                <c:pt idx="156">
                  <c:v>1387.8</c:v>
                </c:pt>
                <c:pt idx="157">
                  <c:v>1398.5</c:v>
                </c:pt>
                <c:pt idx="158">
                  <c:v>1384</c:v>
                </c:pt>
                <c:pt idx="159">
                  <c:v>1386.6</c:v>
                </c:pt>
                <c:pt idx="160">
                  <c:v>1338.9</c:v>
                </c:pt>
                <c:pt idx="161">
                  <c:v>1170.7</c:v>
                </c:pt>
                <c:pt idx="162">
                  <c:v>1124.7</c:v>
                </c:pt>
                <c:pt idx="163">
                  <c:v>1065.8</c:v>
                </c:pt>
                <c:pt idx="164">
                  <c:v>1222</c:v>
                </c:pt>
                <c:pt idx="165">
                  <c:v>1375</c:v>
                </c:pt>
                <c:pt idx="166">
                  <c:v>1357.5</c:v>
                </c:pt>
                <c:pt idx="167">
                  <c:v>1361.3</c:v>
                </c:pt>
                <c:pt idx="168">
                  <c:v>1380.2</c:v>
                </c:pt>
                <c:pt idx="169">
                  <c:v>1205.1</c:v>
                </c:pt>
                <c:pt idx="170">
                  <c:v>1212.4</c:v>
                </c:pt>
                <c:pt idx="171">
                  <c:v>1390.2</c:v>
                </c:pt>
                <c:pt idx="172">
                  <c:v>1318.8</c:v>
                </c:pt>
                <c:pt idx="173">
                  <c:v>1363.2</c:v>
                </c:pt>
                <c:pt idx="174">
                  <c:v>1209.7</c:v>
                </c:pt>
                <c:pt idx="175">
                  <c:v>1341</c:v>
                </c:pt>
                <c:pt idx="176">
                  <c:v>1062.7</c:v>
                </c:pt>
                <c:pt idx="177">
                  <c:v>1179.8</c:v>
                </c:pt>
                <c:pt idx="178">
                  <c:v>1248.4</c:v>
                </c:pt>
                <c:pt idx="179">
                  <c:v>1132.8</c:v>
                </c:pt>
                <c:pt idx="180">
                  <c:v>1214</c:v>
                </c:pt>
                <c:pt idx="181">
                  <c:v>1178.9</c:v>
                </c:pt>
                <c:pt idx="182">
                  <c:v>1175.7</c:v>
                </c:pt>
                <c:pt idx="183">
                  <c:v>1098.9</c:v>
                </c:pt>
                <c:pt idx="184">
                  <c:v>1221.3</c:v>
                </c:pt>
                <c:pt idx="185">
                  <c:v>1148.3</c:v>
                </c:pt>
                <c:pt idx="186">
                  <c:v>1260.2</c:v>
                </c:pt>
                <c:pt idx="187">
                  <c:v>1094.8</c:v>
                </c:pt>
                <c:pt idx="188">
                  <c:v>1196</c:v>
                </c:pt>
                <c:pt idx="189">
                  <c:v>1235.7</c:v>
                </c:pt>
                <c:pt idx="190">
                  <c:v>949.3</c:v>
                </c:pt>
                <c:pt idx="191">
                  <c:v>1082.6</c:v>
                </c:pt>
                <c:pt idx="192">
                  <c:v>1115.4</c:v>
                </c:pt>
                <c:pt idx="193">
                  <c:v>996.5</c:v>
                </c:pt>
                <c:pt idx="194">
                  <c:v>1004.2</c:v>
                </c:pt>
                <c:pt idx="195">
                  <c:v>1120.1</c:v>
                </c:pt>
                <c:pt idx="196">
                  <c:v>1147.6</c:v>
                </c:pt>
                <c:pt idx="197">
                  <c:v>1142.3</c:v>
                </c:pt>
                <c:pt idx="198">
                  <c:v>1157.4</c:v>
                </c:pt>
                <c:pt idx="199">
                  <c:v>1179.4</c:v>
                </c:pt>
                <c:pt idx="200">
                  <c:v>1157.5</c:v>
                </c:pt>
                <c:pt idx="201">
                  <c:v>1023.6</c:v>
                </c:pt>
                <c:pt idx="202">
                  <c:v>936.5</c:v>
                </c:pt>
                <c:pt idx="203">
                  <c:v>929.5</c:v>
                </c:pt>
                <c:pt idx="204">
                  <c:v>1045.6</c:v>
                </c:pt>
                <c:pt idx="205">
                  <c:v>1195.8</c:v>
                </c:pt>
                <c:pt idx="206">
                  <c:v>1130.2</c:v>
                </c:pt>
                <c:pt idx="207">
                  <c:v>1103.4</c:v>
                </c:pt>
                <c:pt idx="208">
                  <c:v>1246.6</c:v>
                </c:pt>
                <c:pt idx="209">
                  <c:v>1260.2</c:v>
                </c:pt>
                <c:pt idx="210">
                  <c:v>1206</c:v>
                </c:pt>
                <c:pt idx="211">
                  <c:v>1114.8</c:v>
                </c:pt>
                <c:pt idx="212">
                  <c:v>1162.7</c:v>
                </c:pt>
                <c:pt idx="213">
                  <c:v>1165.3</c:v>
                </c:pt>
                <c:pt idx="214">
                  <c:v>1144.4</c:v>
                </c:pt>
                <c:pt idx="215">
                  <c:v>1331.3</c:v>
                </c:pt>
                <c:pt idx="216">
                  <c:v>1171.6</c:v>
                </c:pt>
                <c:pt idx="217">
                  <c:v>1363.8</c:v>
                </c:pt>
                <c:pt idx="218">
                  <c:v>1326.6</c:v>
                </c:pt>
                <c:pt idx="219">
                  <c:v>1346.8</c:v>
                </c:pt>
                <c:pt idx="220">
                  <c:v>1356.8</c:v>
                </c:pt>
                <c:pt idx="221">
                  <c:v>1290.7</c:v>
                </c:pt>
                <c:pt idx="222">
                  <c:v>1292.5</c:v>
                </c:pt>
                <c:pt idx="223">
                  <c:v>1308.3</c:v>
                </c:pt>
                <c:pt idx="224">
                  <c:v>1187.4</c:v>
                </c:pt>
                <c:pt idx="225">
                  <c:v>1078.2</c:v>
                </c:pt>
                <c:pt idx="226">
                  <c:v>1050.5</c:v>
                </c:pt>
                <c:pt idx="227">
                  <c:v>1227.6</c:v>
                </c:pt>
                <c:pt idx="228">
                  <c:v>1307.3</c:v>
                </c:pt>
                <c:pt idx="229">
                  <c:v>1347.5</c:v>
                </c:pt>
                <c:pt idx="230">
                  <c:v>1252.9</c:v>
                </c:pt>
                <c:pt idx="231">
                  <c:v>1242.2</c:v>
                </c:pt>
                <c:pt idx="232">
                  <c:v>931.4</c:v>
                </c:pt>
                <c:pt idx="233">
                  <c:v>998.4</c:v>
                </c:pt>
                <c:pt idx="234">
                  <c:v>1060.6</c:v>
                </c:pt>
                <c:pt idx="235">
                  <c:v>990.4</c:v>
                </c:pt>
                <c:pt idx="236">
                  <c:v>1334.5</c:v>
                </c:pt>
                <c:pt idx="237">
                  <c:v>1277.3</c:v>
                </c:pt>
                <c:pt idx="238">
                  <c:v>1361.1</c:v>
                </c:pt>
                <c:pt idx="239">
                  <c:v>1285.1</c:v>
                </c:pt>
                <c:pt idx="240">
                  <c:v>1308</c:v>
                </c:pt>
                <c:pt idx="241">
                  <c:v>1200.9</c:v>
                </c:pt>
                <c:pt idx="242">
                  <c:v>1241.6</c:v>
                </c:pt>
                <c:pt idx="243">
                  <c:v>1304.5</c:v>
                </c:pt>
                <c:pt idx="244">
                  <c:v>1260</c:v>
                </c:pt>
                <c:pt idx="245">
                  <c:v>1284</c:v>
                </c:pt>
                <c:pt idx="246">
                  <c:v>1303</c:v>
                </c:pt>
                <c:pt idx="247">
                  <c:v>1296.4</c:v>
                </c:pt>
                <c:pt idx="248">
                  <c:v>1285.7</c:v>
                </c:pt>
                <c:pt idx="249">
                  <c:v>1360</c:v>
                </c:pt>
                <c:pt idx="250">
                  <c:v>1244.7</c:v>
                </c:pt>
                <c:pt idx="251">
                  <c:v>900.5</c:v>
                </c:pt>
                <c:pt idx="252">
                  <c:v>941.3</c:v>
                </c:pt>
                <c:pt idx="253">
                  <c:v>1262.3</c:v>
                </c:pt>
                <c:pt idx="254">
                  <c:v>1166.7</c:v>
                </c:pt>
                <c:pt idx="255">
                  <c:v>1044.3</c:v>
                </c:pt>
                <c:pt idx="256">
                  <c:v>906.7</c:v>
                </c:pt>
                <c:pt idx="257">
                  <c:v>1314.4</c:v>
                </c:pt>
                <c:pt idx="258">
                  <c:v>1297.3</c:v>
                </c:pt>
                <c:pt idx="259">
                  <c:v>1138.7</c:v>
                </c:pt>
                <c:pt idx="260">
                  <c:v>1229</c:v>
                </c:pt>
                <c:pt idx="261">
                  <c:v>1292</c:v>
                </c:pt>
                <c:pt idx="262">
                  <c:v>1312.3</c:v>
                </c:pt>
                <c:pt idx="263">
                  <c:v>1282</c:v>
                </c:pt>
                <c:pt idx="264">
                  <c:v>1096.2</c:v>
                </c:pt>
                <c:pt idx="265">
                  <c:v>1338.5</c:v>
                </c:pt>
                <c:pt idx="266">
                  <c:v>1206.5</c:v>
                </c:pt>
                <c:pt idx="267">
                  <c:v>1261.3</c:v>
                </c:pt>
                <c:pt idx="268">
                  <c:v>1252.5</c:v>
                </c:pt>
                <c:pt idx="269">
                  <c:v>1139.2</c:v>
                </c:pt>
                <c:pt idx="270">
                  <c:v>1188.8</c:v>
                </c:pt>
                <c:pt idx="271">
                  <c:v>1284.2</c:v>
                </c:pt>
                <c:pt idx="272">
                  <c:v>1188.9</c:v>
                </c:pt>
                <c:pt idx="273">
                  <c:v>1267.6</c:v>
                </c:pt>
                <c:pt idx="274">
                  <c:v>1131.8</c:v>
                </c:pt>
                <c:pt idx="275">
                  <c:v>922.2</c:v>
                </c:pt>
                <c:pt idx="276">
                  <c:v>1304.3</c:v>
                </c:pt>
                <c:pt idx="277">
                  <c:v>1236.3</c:v>
                </c:pt>
                <c:pt idx="278">
                  <c:v>1246.9</c:v>
                </c:pt>
                <c:pt idx="279">
                  <c:v>1319.1</c:v>
                </c:pt>
                <c:pt idx="280">
                  <c:v>1214</c:v>
                </c:pt>
                <c:pt idx="281">
                  <c:v>1246</c:v>
                </c:pt>
                <c:pt idx="282">
                  <c:v>1325.8</c:v>
                </c:pt>
                <c:pt idx="283">
                  <c:v>1064.1</c:v>
                </c:pt>
                <c:pt idx="284">
                  <c:v>1268.8</c:v>
                </c:pt>
                <c:pt idx="285">
                  <c:v>1218.5</c:v>
                </c:pt>
                <c:pt idx="286">
                  <c:v>1326.3</c:v>
                </c:pt>
                <c:pt idx="287">
                  <c:v>1306.3</c:v>
                </c:pt>
                <c:pt idx="288">
                  <c:v>1302.3</c:v>
                </c:pt>
                <c:pt idx="289">
                  <c:v>1210.1</c:v>
                </c:pt>
                <c:pt idx="290">
                  <c:v>1018.4</c:v>
                </c:pt>
                <c:pt idx="291">
                  <c:v>1094.9</c:v>
                </c:pt>
                <c:pt idx="292">
                  <c:v>1034.7</c:v>
                </c:pt>
                <c:pt idx="293">
                  <c:v>1073.1</c:v>
                </c:pt>
                <c:pt idx="294">
                  <c:v>1034.4</c:v>
                </c:pt>
                <c:pt idx="295">
                  <c:v>1234.2</c:v>
                </c:pt>
                <c:pt idx="296">
                  <c:v>1281.5</c:v>
                </c:pt>
                <c:pt idx="297">
                  <c:v>1326.9</c:v>
                </c:pt>
                <c:pt idx="298">
                  <c:v>1135.4</c:v>
                </c:pt>
                <c:pt idx="299">
                  <c:v>1209.8</c:v>
                </c:pt>
                <c:pt idx="300">
                  <c:v>1300.7</c:v>
                </c:pt>
                <c:pt idx="301">
                  <c:v>1246.8</c:v>
                </c:pt>
                <c:pt idx="302">
                  <c:v>1317.3</c:v>
                </c:pt>
                <c:pt idx="303">
                  <c:v>1289.6</c:v>
                </c:pt>
                <c:pt idx="304">
                  <c:v>1279.2</c:v>
                </c:pt>
                <c:pt idx="305">
                  <c:v>1226.5</c:v>
                </c:pt>
                <c:pt idx="306">
                  <c:v>1268.8</c:v>
                </c:pt>
                <c:pt idx="307">
                  <c:v>1334.9</c:v>
                </c:pt>
                <c:pt idx="308">
                  <c:v>1212.8</c:v>
                </c:pt>
                <c:pt idx="309">
                  <c:v>1271.7</c:v>
                </c:pt>
                <c:pt idx="310">
                  <c:v>1237.2</c:v>
                </c:pt>
                <c:pt idx="311">
                  <c:v>1309.9</c:v>
                </c:pt>
                <c:pt idx="312">
                  <c:v>1225.8</c:v>
                </c:pt>
                <c:pt idx="313">
                  <c:v>1036.4</c:v>
                </c:pt>
                <c:pt idx="314">
                  <c:v>1329.2</c:v>
                </c:pt>
                <c:pt idx="315">
                  <c:v>1316.6</c:v>
                </c:pt>
                <c:pt idx="316">
                  <c:v>1270.6</c:v>
                </c:pt>
                <c:pt idx="317">
                  <c:v>1220.2</c:v>
                </c:pt>
                <c:pt idx="318">
                  <c:v>1283.7</c:v>
                </c:pt>
                <c:pt idx="319">
                  <c:v>1192.3</c:v>
                </c:pt>
                <c:pt idx="320">
                  <c:v>1361.1</c:v>
                </c:pt>
                <c:pt idx="321">
                  <c:v>1308.7</c:v>
                </c:pt>
                <c:pt idx="322">
                  <c:v>1267.7</c:v>
                </c:pt>
                <c:pt idx="323">
                  <c:v>1181.5</c:v>
                </c:pt>
                <c:pt idx="324">
                  <c:v>1332.9</c:v>
                </c:pt>
                <c:pt idx="325">
                  <c:v>1296.8</c:v>
                </c:pt>
                <c:pt idx="326">
                  <c:v>1292.9</c:v>
                </c:pt>
                <c:pt idx="327">
                  <c:v>1046.5</c:v>
                </c:pt>
                <c:pt idx="328">
                  <c:v>1365</c:v>
                </c:pt>
                <c:pt idx="329">
                  <c:v>1355.9</c:v>
                </c:pt>
                <c:pt idx="330">
                  <c:v>1259.4</c:v>
                </c:pt>
                <c:pt idx="331">
                  <c:v>942.7</c:v>
                </c:pt>
                <c:pt idx="332">
                  <c:v>1238.3</c:v>
                </c:pt>
                <c:pt idx="333">
                  <c:v>1100.8</c:v>
                </c:pt>
                <c:pt idx="334">
                  <c:v>1318.3</c:v>
                </c:pt>
                <c:pt idx="335">
                  <c:v>1073.4</c:v>
                </c:pt>
                <c:pt idx="336">
                  <c:v>1127</c:v>
                </c:pt>
                <c:pt idx="337">
                  <c:v>1037.4</c:v>
                </c:pt>
                <c:pt idx="338">
                  <c:v>805.1</c:v>
                </c:pt>
                <c:pt idx="339">
                  <c:v>973.7</c:v>
                </c:pt>
                <c:pt idx="340">
                  <c:v>930.7</c:v>
                </c:pt>
                <c:pt idx="341">
                  <c:v>1162.6</c:v>
                </c:pt>
                <c:pt idx="342">
                  <c:v>1296</c:v>
                </c:pt>
                <c:pt idx="343">
                  <c:v>1370.4</c:v>
                </c:pt>
                <c:pt idx="344">
                  <c:v>1364.8</c:v>
                </c:pt>
                <c:pt idx="345">
                  <c:v>1228.3</c:v>
                </c:pt>
                <c:pt idx="346">
                  <c:v>1374.3</c:v>
                </c:pt>
                <c:pt idx="347">
                  <c:v>1319.8</c:v>
                </c:pt>
                <c:pt idx="348">
                  <c:v>1372.6</c:v>
                </c:pt>
                <c:pt idx="349">
                  <c:v>1384.9</c:v>
                </c:pt>
                <c:pt idx="350">
                  <c:v>1357.7</c:v>
                </c:pt>
                <c:pt idx="351">
                  <c:v>1366.9</c:v>
                </c:pt>
                <c:pt idx="352">
                  <c:v>1339.2</c:v>
                </c:pt>
                <c:pt idx="353">
                  <c:v>1346.5</c:v>
                </c:pt>
                <c:pt idx="354">
                  <c:v>1039.2</c:v>
                </c:pt>
                <c:pt idx="355">
                  <c:v>929</c:v>
                </c:pt>
                <c:pt idx="356">
                  <c:v>1090.7</c:v>
                </c:pt>
                <c:pt idx="357">
                  <c:v>1357.2</c:v>
                </c:pt>
                <c:pt idx="358">
                  <c:v>1382.1</c:v>
                </c:pt>
                <c:pt idx="359">
                  <c:v>1282.6</c:v>
                </c:pt>
                <c:pt idx="360">
                  <c:v>1328.5</c:v>
                </c:pt>
                <c:pt idx="361">
                  <c:v>1236</c:v>
                </c:pt>
                <c:pt idx="362">
                  <c:v>1273.9</c:v>
                </c:pt>
                <c:pt idx="363">
                  <c:v>1268.6</c:v>
                </c:pt>
                <c:pt idx="364">
                  <c:v>1312.8</c:v>
                </c:pt>
                <c:pt idx="365">
                  <c:v>1316.6</c:v>
                </c:pt>
                <c:pt idx="366">
                  <c:v>1346.9</c:v>
                </c:pt>
                <c:pt idx="367">
                  <c:v>1293.2</c:v>
                </c:pt>
                <c:pt idx="368">
                  <c:v>1322.1</c:v>
                </c:pt>
                <c:pt idx="369">
                  <c:v>1226.5</c:v>
                </c:pt>
                <c:pt idx="370">
                  <c:v>1276.6</c:v>
                </c:pt>
                <c:pt idx="371">
                  <c:v>1317.1</c:v>
                </c:pt>
                <c:pt idx="372">
                  <c:v>1379.6</c:v>
                </c:pt>
                <c:pt idx="373">
                  <c:v>1299.7</c:v>
                </c:pt>
                <c:pt idx="374">
                  <c:v>1304.7</c:v>
                </c:pt>
                <c:pt idx="375">
                  <c:v>1174.1</c:v>
                </c:pt>
                <c:pt idx="376">
                  <c:v>1285.8</c:v>
                </c:pt>
                <c:pt idx="377">
                  <c:v>1323</c:v>
                </c:pt>
                <c:pt idx="378">
                  <c:v>1294.9</c:v>
                </c:pt>
                <c:pt idx="379">
                  <c:v>1319.6</c:v>
                </c:pt>
              </c:numCache>
            </c:numRef>
          </c:val>
        </c:ser>
        <c:ser>
          <c:idx val="2"/>
          <c:order val="2"/>
          <c:tx>
            <c:v>rAvs bge1</c:v>
          </c:tx>
          <c:spPr>
            <a:ln w="28575"/>
          </c:spPr>
          <c:marker>
            <c:symbol val="none"/>
          </c:marker>
          <c:cat>
            <c:numRef>
              <c:f>Nicstat!$O$39:$O$418</c:f>
              <c:numCache>
                <c:formatCode>General</c:formatCode>
                <c:ptCount val="380"/>
                <c:pt idx="0">
                  <c:v>42620.4616550926</c:v>
                </c:pt>
                <c:pt idx="1">
                  <c:v>42620.4616666667</c:v>
                </c:pt>
                <c:pt idx="2">
                  <c:v>42620.4616782407</c:v>
                </c:pt>
                <c:pt idx="3">
                  <c:v>42620.4616898148</c:v>
                </c:pt>
                <c:pt idx="4">
                  <c:v>42620.4617013889</c:v>
                </c:pt>
                <c:pt idx="5">
                  <c:v>42620.461712963</c:v>
                </c:pt>
                <c:pt idx="6">
                  <c:v>42620.461724537</c:v>
                </c:pt>
                <c:pt idx="7">
                  <c:v>42620.4617361111</c:v>
                </c:pt>
                <c:pt idx="8">
                  <c:v>42620.4617476852</c:v>
                </c:pt>
                <c:pt idx="9">
                  <c:v>42620.4617592593</c:v>
                </c:pt>
                <c:pt idx="10">
                  <c:v>42620.4617708333</c:v>
                </c:pt>
                <c:pt idx="11">
                  <c:v>42620.4617824074</c:v>
                </c:pt>
                <c:pt idx="12">
                  <c:v>42620.4617939815</c:v>
                </c:pt>
                <c:pt idx="13">
                  <c:v>42620.4618055556</c:v>
                </c:pt>
                <c:pt idx="14">
                  <c:v>42620.4618171296</c:v>
                </c:pt>
                <c:pt idx="15">
                  <c:v>42620.4618287037</c:v>
                </c:pt>
                <c:pt idx="16">
                  <c:v>42620.4618402778</c:v>
                </c:pt>
                <c:pt idx="17">
                  <c:v>42620.4618518519</c:v>
                </c:pt>
                <c:pt idx="18">
                  <c:v>42620.4618634259</c:v>
                </c:pt>
                <c:pt idx="19">
                  <c:v>42620.4629166667</c:v>
                </c:pt>
                <c:pt idx="20">
                  <c:v>42620.4629282407</c:v>
                </c:pt>
                <c:pt idx="21">
                  <c:v>42620.4629398148</c:v>
                </c:pt>
                <c:pt idx="22">
                  <c:v>42620.4629513889</c:v>
                </c:pt>
                <c:pt idx="23">
                  <c:v>42620.462962963</c:v>
                </c:pt>
                <c:pt idx="24">
                  <c:v>42620.462974537</c:v>
                </c:pt>
                <c:pt idx="25">
                  <c:v>42620.4629861111</c:v>
                </c:pt>
                <c:pt idx="26">
                  <c:v>42620.4629976852</c:v>
                </c:pt>
                <c:pt idx="27">
                  <c:v>42620.4630092593</c:v>
                </c:pt>
                <c:pt idx="28">
                  <c:v>42620.4630208333</c:v>
                </c:pt>
                <c:pt idx="29">
                  <c:v>42620.4630324074</c:v>
                </c:pt>
                <c:pt idx="30">
                  <c:v>42620.4630439815</c:v>
                </c:pt>
                <c:pt idx="31">
                  <c:v>42620.4630555556</c:v>
                </c:pt>
                <c:pt idx="32">
                  <c:v>42620.4630671296</c:v>
                </c:pt>
                <c:pt idx="33">
                  <c:v>42620.4630787037</c:v>
                </c:pt>
                <c:pt idx="34">
                  <c:v>42620.4630902778</c:v>
                </c:pt>
                <c:pt idx="35">
                  <c:v>42620.4631018518</c:v>
                </c:pt>
                <c:pt idx="36">
                  <c:v>42620.4631134259</c:v>
                </c:pt>
                <c:pt idx="37">
                  <c:v>42620.463125</c:v>
                </c:pt>
                <c:pt idx="38">
                  <c:v>42620.4641087963</c:v>
                </c:pt>
                <c:pt idx="39">
                  <c:v>42620.4641203704</c:v>
                </c:pt>
                <c:pt idx="40">
                  <c:v>42620.4641319444</c:v>
                </c:pt>
                <c:pt idx="41">
                  <c:v>42620.4641435185</c:v>
                </c:pt>
                <c:pt idx="42">
                  <c:v>42620.4641550926</c:v>
                </c:pt>
                <c:pt idx="43">
                  <c:v>42620.4641666667</c:v>
                </c:pt>
                <c:pt idx="44">
                  <c:v>42620.4641782407</c:v>
                </c:pt>
                <c:pt idx="45">
                  <c:v>42620.4641898148</c:v>
                </c:pt>
                <c:pt idx="46">
                  <c:v>42620.4642013889</c:v>
                </c:pt>
                <c:pt idx="47">
                  <c:v>42620.464212963</c:v>
                </c:pt>
                <c:pt idx="48">
                  <c:v>42620.464224537</c:v>
                </c:pt>
                <c:pt idx="49">
                  <c:v>42620.4642361111</c:v>
                </c:pt>
                <c:pt idx="50">
                  <c:v>42620.4642476852</c:v>
                </c:pt>
                <c:pt idx="51">
                  <c:v>42620.4642592593</c:v>
                </c:pt>
                <c:pt idx="52">
                  <c:v>42620.4642708333</c:v>
                </c:pt>
                <c:pt idx="53">
                  <c:v>42620.4642824074</c:v>
                </c:pt>
                <c:pt idx="54">
                  <c:v>42620.4642939815</c:v>
                </c:pt>
                <c:pt idx="55">
                  <c:v>42620.4643055556</c:v>
                </c:pt>
                <c:pt idx="56">
                  <c:v>42620.4643171296</c:v>
                </c:pt>
                <c:pt idx="57">
                  <c:v>42620.4653935185</c:v>
                </c:pt>
                <c:pt idx="58">
                  <c:v>42620.4654050926</c:v>
                </c:pt>
                <c:pt idx="59">
                  <c:v>42620.4654166667</c:v>
                </c:pt>
                <c:pt idx="60">
                  <c:v>42620.4654282407</c:v>
                </c:pt>
                <c:pt idx="61">
                  <c:v>42620.4654398148</c:v>
                </c:pt>
                <c:pt idx="62">
                  <c:v>42620.4654513889</c:v>
                </c:pt>
                <c:pt idx="63">
                  <c:v>42620.465462963</c:v>
                </c:pt>
                <c:pt idx="64">
                  <c:v>42620.465474537</c:v>
                </c:pt>
                <c:pt idx="65">
                  <c:v>42620.4654861111</c:v>
                </c:pt>
                <c:pt idx="66">
                  <c:v>42620.4654976852</c:v>
                </c:pt>
                <c:pt idx="67">
                  <c:v>42620.4655092593</c:v>
                </c:pt>
                <c:pt idx="68">
                  <c:v>42620.4655208333</c:v>
                </c:pt>
                <c:pt idx="69">
                  <c:v>42620.4655324074</c:v>
                </c:pt>
                <c:pt idx="70">
                  <c:v>42620.4655439815</c:v>
                </c:pt>
                <c:pt idx="71">
                  <c:v>42620.4655555556</c:v>
                </c:pt>
                <c:pt idx="72">
                  <c:v>42620.4655671296</c:v>
                </c:pt>
                <c:pt idx="73">
                  <c:v>42620.4655787037</c:v>
                </c:pt>
                <c:pt idx="74">
                  <c:v>42620.4655902778</c:v>
                </c:pt>
                <c:pt idx="75">
                  <c:v>42620.4656018519</c:v>
                </c:pt>
                <c:pt idx="76">
                  <c:v>42620.4665509259</c:v>
                </c:pt>
                <c:pt idx="77">
                  <c:v>42620.4665625</c:v>
                </c:pt>
                <c:pt idx="78">
                  <c:v>42620.4665740741</c:v>
                </c:pt>
                <c:pt idx="79">
                  <c:v>42620.4665856482</c:v>
                </c:pt>
                <c:pt idx="80">
                  <c:v>42620.4665972222</c:v>
                </c:pt>
                <c:pt idx="81">
                  <c:v>42620.4666087963</c:v>
                </c:pt>
                <c:pt idx="82">
                  <c:v>42620.4666203704</c:v>
                </c:pt>
                <c:pt idx="83">
                  <c:v>42620.4666319444</c:v>
                </c:pt>
                <c:pt idx="84">
                  <c:v>42620.4666435185</c:v>
                </c:pt>
                <c:pt idx="85">
                  <c:v>42620.4666550926</c:v>
                </c:pt>
                <c:pt idx="86">
                  <c:v>42620.4666666667</c:v>
                </c:pt>
                <c:pt idx="87">
                  <c:v>42620.4666782407</c:v>
                </c:pt>
                <c:pt idx="88">
                  <c:v>42620.4666898148</c:v>
                </c:pt>
                <c:pt idx="89">
                  <c:v>42620.4667013889</c:v>
                </c:pt>
                <c:pt idx="90">
                  <c:v>42620.466712963</c:v>
                </c:pt>
                <c:pt idx="91">
                  <c:v>42620.466724537</c:v>
                </c:pt>
                <c:pt idx="92">
                  <c:v>42620.4667361111</c:v>
                </c:pt>
                <c:pt idx="93">
                  <c:v>42620.4667476852</c:v>
                </c:pt>
                <c:pt idx="94">
                  <c:v>42620.4667592593</c:v>
                </c:pt>
                <c:pt idx="95">
                  <c:v>42620.4679166667</c:v>
                </c:pt>
                <c:pt idx="96">
                  <c:v>42620.4679282407</c:v>
                </c:pt>
                <c:pt idx="97">
                  <c:v>42620.4679398148</c:v>
                </c:pt>
                <c:pt idx="98">
                  <c:v>42620.4679513889</c:v>
                </c:pt>
                <c:pt idx="99">
                  <c:v>42620.467962963</c:v>
                </c:pt>
                <c:pt idx="100">
                  <c:v>42620.467974537</c:v>
                </c:pt>
                <c:pt idx="101">
                  <c:v>42620.4679861111</c:v>
                </c:pt>
                <c:pt idx="102">
                  <c:v>42620.4679976852</c:v>
                </c:pt>
                <c:pt idx="103">
                  <c:v>42620.4680092593</c:v>
                </c:pt>
                <c:pt idx="104">
                  <c:v>42620.4680208333</c:v>
                </c:pt>
                <c:pt idx="105">
                  <c:v>42620.4680324074</c:v>
                </c:pt>
                <c:pt idx="106">
                  <c:v>42620.4680439815</c:v>
                </c:pt>
                <c:pt idx="107">
                  <c:v>42620.4680555556</c:v>
                </c:pt>
                <c:pt idx="108">
                  <c:v>42620.4680671296</c:v>
                </c:pt>
                <c:pt idx="109">
                  <c:v>42620.4680787037</c:v>
                </c:pt>
                <c:pt idx="110">
                  <c:v>42620.4680902778</c:v>
                </c:pt>
                <c:pt idx="111">
                  <c:v>42620.4681018519</c:v>
                </c:pt>
                <c:pt idx="112">
                  <c:v>42620.4681134259</c:v>
                </c:pt>
                <c:pt idx="113">
                  <c:v>42620.468125</c:v>
                </c:pt>
                <c:pt idx="114">
                  <c:v>42620.4693634259</c:v>
                </c:pt>
                <c:pt idx="115">
                  <c:v>42620.469375</c:v>
                </c:pt>
                <c:pt idx="116">
                  <c:v>42620.4693865741</c:v>
                </c:pt>
                <c:pt idx="117">
                  <c:v>42620.4693981481</c:v>
                </c:pt>
                <c:pt idx="118">
                  <c:v>42620.4694097222</c:v>
                </c:pt>
                <c:pt idx="119">
                  <c:v>42620.4694212963</c:v>
                </c:pt>
                <c:pt idx="120">
                  <c:v>42620.4694328704</c:v>
                </c:pt>
                <c:pt idx="121">
                  <c:v>42620.4694444444</c:v>
                </c:pt>
                <c:pt idx="122">
                  <c:v>42620.4694560185</c:v>
                </c:pt>
                <c:pt idx="123">
                  <c:v>42620.4694675926</c:v>
                </c:pt>
                <c:pt idx="124">
                  <c:v>42620.4694791667</c:v>
                </c:pt>
                <c:pt idx="125">
                  <c:v>42620.4694907407</c:v>
                </c:pt>
                <c:pt idx="126">
                  <c:v>42620.4695023148</c:v>
                </c:pt>
                <c:pt idx="127">
                  <c:v>42620.4695138889</c:v>
                </c:pt>
                <c:pt idx="128">
                  <c:v>42620.469525463</c:v>
                </c:pt>
                <c:pt idx="129">
                  <c:v>42620.469537037</c:v>
                </c:pt>
                <c:pt idx="130">
                  <c:v>42620.4695486111</c:v>
                </c:pt>
                <c:pt idx="131">
                  <c:v>42620.4695601852</c:v>
                </c:pt>
                <c:pt idx="132">
                  <c:v>42620.4695717593</c:v>
                </c:pt>
                <c:pt idx="133">
                  <c:v>42620.4706828704</c:v>
                </c:pt>
                <c:pt idx="134">
                  <c:v>42620.4706944444</c:v>
                </c:pt>
                <c:pt idx="135">
                  <c:v>42620.4707060185</c:v>
                </c:pt>
                <c:pt idx="136">
                  <c:v>42620.4707175926</c:v>
                </c:pt>
                <c:pt idx="137">
                  <c:v>42620.4707291667</c:v>
                </c:pt>
                <c:pt idx="138">
                  <c:v>42620.4707407407</c:v>
                </c:pt>
                <c:pt idx="139">
                  <c:v>42620.4707523148</c:v>
                </c:pt>
                <c:pt idx="140">
                  <c:v>42620.4707638889</c:v>
                </c:pt>
                <c:pt idx="141">
                  <c:v>42620.470775463</c:v>
                </c:pt>
                <c:pt idx="142">
                  <c:v>42620.470787037</c:v>
                </c:pt>
                <c:pt idx="143">
                  <c:v>42620.4707986111</c:v>
                </c:pt>
                <c:pt idx="144">
                  <c:v>42620.4708101852</c:v>
                </c:pt>
                <c:pt idx="145">
                  <c:v>42620.4708217593</c:v>
                </c:pt>
                <c:pt idx="146">
                  <c:v>42620.4708333333</c:v>
                </c:pt>
                <c:pt idx="147">
                  <c:v>42620.4708449074</c:v>
                </c:pt>
                <c:pt idx="148">
                  <c:v>42620.4708564815</c:v>
                </c:pt>
                <c:pt idx="149">
                  <c:v>42620.4708680556</c:v>
                </c:pt>
                <c:pt idx="150">
                  <c:v>42620.4708796296</c:v>
                </c:pt>
                <c:pt idx="151">
                  <c:v>42620.4708912037</c:v>
                </c:pt>
                <c:pt idx="152">
                  <c:v>42620.4718634259</c:v>
                </c:pt>
                <c:pt idx="153">
                  <c:v>42620.471875</c:v>
                </c:pt>
                <c:pt idx="154">
                  <c:v>42620.4718865741</c:v>
                </c:pt>
                <c:pt idx="155">
                  <c:v>42620.4718981481</c:v>
                </c:pt>
                <c:pt idx="156">
                  <c:v>42620.4719097222</c:v>
                </c:pt>
                <c:pt idx="157">
                  <c:v>42620.4719212963</c:v>
                </c:pt>
                <c:pt idx="158">
                  <c:v>42620.4719328704</c:v>
                </c:pt>
                <c:pt idx="159">
                  <c:v>42620.4719444444</c:v>
                </c:pt>
                <c:pt idx="160">
                  <c:v>42620.4719560185</c:v>
                </c:pt>
                <c:pt idx="161">
                  <c:v>42620.4719675926</c:v>
                </c:pt>
                <c:pt idx="162">
                  <c:v>42620.4719791667</c:v>
                </c:pt>
                <c:pt idx="163">
                  <c:v>42620.4719907407</c:v>
                </c:pt>
                <c:pt idx="164">
                  <c:v>42620.4720023148</c:v>
                </c:pt>
                <c:pt idx="165">
                  <c:v>42620.4720138889</c:v>
                </c:pt>
                <c:pt idx="166">
                  <c:v>42620.472025463</c:v>
                </c:pt>
                <c:pt idx="167">
                  <c:v>42620.472037037</c:v>
                </c:pt>
                <c:pt idx="168">
                  <c:v>42620.4720486111</c:v>
                </c:pt>
                <c:pt idx="169">
                  <c:v>42620.4720601852</c:v>
                </c:pt>
                <c:pt idx="170">
                  <c:v>42620.4720717593</c:v>
                </c:pt>
                <c:pt idx="171">
                  <c:v>42620.473125</c:v>
                </c:pt>
                <c:pt idx="172">
                  <c:v>42620.4731365741</c:v>
                </c:pt>
                <c:pt idx="173">
                  <c:v>42620.4731481482</c:v>
                </c:pt>
                <c:pt idx="174">
                  <c:v>42620.4731597222</c:v>
                </c:pt>
                <c:pt idx="175">
                  <c:v>42620.4731712963</c:v>
                </c:pt>
                <c:pt idx="176">
                  <c:v>42620.4731828704</c:v>
                </c:pt>
                <c:pt idx="177">
                  <c:v>42620.4731944444</c:v>
                </c:pt>
                <c:pt idx="178">
                  <c:v>42620.4732060185</c:v>
                </c:pt>
                <c:pt idx="179">
                  <c:v>42620.4732175926</c:v>
                </c:pt>
                <c:pt idx="180">
                  <c:v>42620.4732291667</c:v>
                </c:pt>
                <c:pt idx="181">
                  <c:v>42620.4732407407</c:v>
                </c:pt>
                <c:pt idx="182">
                  <c:v>42620.4732523148</c:v>
                </c:pt>
                <c:pt idx="183">
                  <c:v>42620.4732638889</c:v>
                </c:pt>
                <c:pt idx="184">
                  <c:v>42620.473275463</c:v>
                </c:pt>
                <c:pt idx="185">
                  <c:v>42620.473287037</c:v>
                </c:pt>
                <c:pt idx="186">
                  <c:v>42620.4732986111</c:v>
                </c:pt>
                <c:pt idx="187">
                  <c:v>42620.4733101852</c:v>
                </c:pt>
                <c:pt idx="188">
                  <c:v>42620.4733217593</c:v>
                </c:pt>
                <c:pt idx="189">
                  <c:v>42620.4733333333</c:v>
                </c:pt>
                <c:pt idx="190">
                  <c:v>42620.4743634259</c:v>
                </c:pt>
                <c:pt idx="191">
                  <c:v>42620.474375</c:v>
                </c:pt>
                <c:pt idx="192">
                  <c:v>42620.4743865741</c:v>
                </c:pt>
                <c:pt idx="193">
                  <c:v>42620.4743981482</c:v>
                </c:pt>
                <c:pt idx="194">
                  <c:v>42620.4744097222</c:v>
                </c:pt>
                <c:pt idx="195">
                  <c:v>42620.4744212963</c:v>
                </c:pt>
                <c:pt idx="196">
                  <c:v>42620.4744328704</c:v>
                </c:pt>
                <c:pt idx="197">
                  <c:v>42620.4744444444</c:v>
                </c:pt>
                <c:pt idx="198">
                  <c:v>42620.4744560185</c:v>
                </c:pt>
                <c:pt idx="199">
                  <c:v>42620.4744675926</c:v>
                </c:pt>
                <c:pt idx="200">
                  <c:v>42620.4744791667</c:v>
                </c:pt>
                <c:pt idx="201">
                  <c:v>42620.4744907407</c:v>
                </c:pt>
                <c:pt idx="202">
                  <c:v>42620.4745023148</c:v>
                </c:pt>
                <c:pt idx="203">
                  <c:v>42620.4745138889</c:v>
                </c:pt>
                <c:pt idx="204">
                  <c:v>42620.474525463</c:v>
                </c:pt>
                <c:pt idx="205">
                  <c:v>42620.474537037</c:v>
                </c:pt>
                <c:pt idx="206">
                  <c:v>42620.4745486111</c:v>
                </c:pt>
                <c:pt idx="207">
                  <c:v>42620.4745601852</c:v>
                </c:pt>
                <c:pt idx="208">
                  <c:v>42620.4745717593</c:v>
                </c:pt>
                <c:pt idx="209">
                  <c:v>42620.4756481481</c:v>
                </c:pt>
                <c:pt idx="210">
                  <c:v>42620.4756597222</c:v>
                </c:pt>
                <c:pt idx="211">
                  <c:v>42620.4756712963</c:v>
                </c:pt>
                <c:pt idx="212">
                  <c:v>42620.4756828704</c:v>
                </c:pt>
                <c:pt idx="213">
                  <c:v>42620.4756944444</c:v>
                </c:pt>
                <c:pt idx="214">
                  <c:v>42620.4757060185</c:v>
                </c:pt>
                <c:pt idx="215">
                  <c:v>42620.4757175926</c:v>
                </c:pt>
                <c:pt idx="216">
                  <c:v>42620.4757291667</c:v>
                </c:pt>
                <c:pt idx="217">
                  <c:v>42620.4757407407</c:v>
                </c:pt>
                <c:pt idx="218">
                  <c:v>42620.4757523148</c:v>
                </c:pt>
                <c:pt idx="219">
                  <c:v>42620.4757638889</c:v>
                </c:pt>
                <c:pt idx="220">
                  <c:v>42620.475775463</c:v>
                </c:pt>
                <c:pt idx="221">
                  <c:v>42620.475787037</c:v>
                </c:pt>
                <c:pt idx="222">
                  <c:v>42620.4757986111</c:v>
                </c:pt>
                <c:pt idx="223">
                  <c:v>42620.4758101852</c:v>
                </c:pt>
                <c:pt idx="224">
                  <c:v>42620.4758217593</c:v>
                </c:pt>
                <c:pt idx="225">
                  <c:v>42620.4758333333</c:v>
                </c:pt>
                <c:pt idx="226">
                  <c:v>42620.4758449074</c:v>
                </c:pt>
                <c:pt idx="227">
                  <c:v>42620.4758564815</c:v>
                </c:pt>
                <c:pt idx="228">
                  <c:v>42620.4769097222</c:v>
                </c:pt>
                <c:pt idx="229">
                  <c:v>42620.4769212963</c:v>
                </c:pt>
                <c:pt idx="230">
                  <c:v>42620.4769328704</c:v>
                </c:pt>
                <c:pt idx="231">
                  <c:v>42620.4769444444</c:v>
                </c:pt>
                <c:pt idx="232">
                  <c:v>42620.4769560185</c:v>
                </c:pt>
                <c:pt idx="233">
                  <c:v>42620.4769675926</c:v>
                </c:pt>
                <c:pt idx="234">
                  <c:v>42620.4769791667</c:v>
                </c:pt>
                <c:pt idx="235">
                  <c:v>42620.4769907407</c:v>
                </c:pt>
                <c:pt idx="236">
                  <c:v>42620.4770023148</c:v>
                </c:pt>
                <c:pt idx="237">
                  <c:v>42620.4770138889</c:v>
                </c:pt>
                <c:pt idx="238">
                  <c:v>42620.477025463</c:v>
                </c:pt>
                <c:pt idx="239">
                  <c:v>42620.477037037</c:v>
                </c:pt>
                <c:pt idx="240">
                  <c:v>42620.4770486111</c:v>
                </c:pt>
                <c:pt idx="241">
                  <c:v>42620.4770601852</c:v>
                </c:pt>
                <c:pt idx="242">
                  <c:v>42620.4770717593</c:v>
                </c:pt>
                <c:pt idx="243">
                  <c:v>42620.4770833333</c:v>
                </c:pt>
                <c:pt idx="244">
                  <c:v>42620.4770949074</c:v>
                </c:pt>
                <c:pt idx="245">
                  <c:v>42620.4771064815</c:v>
                </c:pt>
                <c:pt idx="246">
                  <c:v>42620.4771180556</c:v>
                </c:pt>
                <c:pt idx="247">
                  <c:v>42620.4780671296</c:v>
                </c:pt>
                <c:pt idx="248">
                  <c:v>42620.4780787037</c:v>
                </c:pt>
                <c:pt idx="249">
                  <c:v>42620.4780902778</c:v>
                </c:pt>
                <c:pt idx="250">
                  <c:v>42620.4781018519</c:v>
                </c:pt>
                <c:pt idx="251">
                  <c:v>42620.4781134259</c:v>
                </c:pt>
                <c:pt idx="252">
                  <c:v>42620.478125</c:v>
                </c:pt>
                <c:pt idx="253">
                  <c:v>42620.4781365741</c:v>
                </c:pt>
                <c:pt idx="254">
                  <c:v>42620.4781481481</c:v>
                </c:pt>
                <c:pt idx="255">
                  <c:v>42620.4781597222</c:v>
                </c:pt>
                <c:pt idx="256">
                  <c:v>42620.4781712963</c:v>
                </c:pt>
                <c:pt idx="257">
                  <c:v>42620.4781828704</c:v>
                </c:pt>
                <c:pt idx="258">
                  <c:v>42620.4781944444</c:v>
                </c:pt>
                <c:pt idx="259">
                  <c:v>42620.4782060185</c:v>
                </c:pt>
                <c:pt idx="260">
                  <c:v>42620.4782175926</c:v>
                </c:pt>
                <c:pt idx="261">
                  <c:v>42620.4782291667</c:v>
                </c:pt>
                <c:pt idx="262">
                  <c:v>42620.4782407407</c:v>
                </c:pt>
                <c:pt idx="263">
                  <c:v>42620.4782523148</c:v>
                </c:pt>
                <c:pt idx="264">
                  <c:v>42620.4782638889</c:v>
                </c:pt>
                <c:pt idx="265">
                  <c:v>42620.478275463</c:v>
                </c:pt>
                <c:pt idx="266">
                  <c:v>42620.4792939815</c:v>
                </c:pt>
                <c:pt idx="267">
                  <c:v>42620.4793055556</c:v>
                </c:pt>
                <c:pt idx="268">
                  <c:v>42620.4793171296</c:v>
                </c:pt>
                <c:pt idx="269">
                  <c:v>42620.4793287037</c:v>
                </c:pt>
                <c:pt idx="270">
                  <c:v>42620.4793402778</c:v>
                </c:pt>
                <c:pt idx="271">
                  <c:v>42620.4793518518</c:v>
                </c:pt>
                <c:pt idx="272">
                  <c:v>42620.4793634259</c:v>
                </c:pt>
                <c:pt idx="273">
                  <c:v>42620.479375</c:v>
                </c:pt>
                <c:pt idx="274">
                  <c:v>42620.4793865741</c:v>
                </c:pt>
                <c:pt idx="275">
                  <c:v>42620.4793981481</c:v>
                </c:pt>
                <c:pt idx="276">
                  <c:v>42620.4794097222</c:v>
                </c:pt>
                <c:pt idx="277">
                  <c:v>42620.4794212963</c:v>
                </c:pt>
                <c:pt idx="278">
                  <c:v>42620.4794328704</c:v>
                </c:pt>
                <c:pt idx="279">
                  <c:v>42620.4794444444</c:v>
                </c:pt>
                <c:pt idx="280">
                  <c:v>42620.4794560185</c:v>
                </c:pt>
                <c:pt idx="281">
                  <c:v>42620.4794675926</c:v>
                </c:pt>
                <c:pt idx="282">
                  <c:v>42620.4794791667</c:v>
                </c:pt>
                <c:pt idx="283">
                  <c:v>42620.4794907407</c:v>
                </c:pt>
                <c:pt idx="284">
                  <c:v>42620.4795023148</c:v>
                </c:pt>
                <c:pt idx="285">
                  <c:v>42620.4806018519</c:v>
                </c:pt>
                <c:pt idx="286">
                  <c:v>42620.4806134259</c:v>
                </c:pt>
                <c:pt idx="287">
                  <c:v>42620.480625</c:v>
                </c:pt>
                <c:pt idx="288">
                  <c:v>42620.4806365741</c:v>
                </c:pt>
                <c:pt idx="289">
                  <c:v>42620.4806481482</c:v>
                </c:pt>
                <c:pt idx="290">
                  <c:v>42620.4806597222</c:v>
                </c:pt>
                <c:pt idx="291">
                  <c:v>42620.4806712963</c:v>
                </c:pt>
                <c:pt idx="292">
                  <c:v>42620.4806828704</c:v>
                </c:pt>
                <c:pt idx="293">
                  <c:v>42620.4806944444</c:v>
                </c:pt>
                <c:pt idx="294">
                  <c:v>42620.4807060185</c:v>
                </c:pt>
                <c:pt idx="295">
                  <c:v>42620.4807175926</c:v>
                </c:pt>
                <c:pt idx="296">
                  <c:v>42620.4807291667</c:v>
                </c:pt>
                <c:pt idx="297">
                  <c:v>42620.4807407407</c:v>
                </c:pt>
                <c:pt idx="298">
                  <c:v>42620.4807523148</c:v>
                </c:pt>
                <c:pt idx="299">
                  <c:v>42620.4807638889</c:v>
                </c:pt>
                <c:pt idx="300">
                  <c:v>42620.480775463</c:v>
                </c:pt>
                <c:pt idx="301">
                  <c:v>42620.480787037</c:v>
                </c:pt>
                <c:pt idx="302">
                  <c:v>42620.4807986111</c:v>
                </c:pt>
                <c:pt idx="303">
                  <c:v>42620.4808101852</c:v>
                </c:pt>
                <c:pt idx="304">
                  <c:v>42620.4819212963</c:v>
                </c:pt>
                <c:pt idx="305">
                  <c:v>42620.4819328704</c:v>
                </c:pt>
                <c:pt idx="306">
                  <c:v>42620.4819444444</c:v>
                </c:pt>
                <c:pt idx="307">
                  <c:v>42620.4819560185</c:v>
                </c:pt>
                <c:pt idx="308">
                  <c:v>42620.4819675926</c:v>
                </c:pt>
                <c:pt idx="309">
                  <c:v>42620.4819791667</c:v>
                </c:pt>
                <c:pt idx="310">
                  <c:v>42620.4819907407</c:v>
                </c:pt>
                <c:pt idx="311">
                  <c:v>42620.4820023148</c:v>
                </c:pt>
                <c:pt idx="312">
                  <c:v>42620.4820138889</c:v>
                </c:pt>
                <c:pt idx="313">
                  <c:v>42620.482025463</c:v>
                </c:pt>
                <c:pt idx="314">
                  <c:v>42620.482037037</c:v>
                </c:pt>
                <c:pt idx="315">
                  <c:v>42620.4820486111</c:v>
                </c:pt>
                <c:pt idx="316">
                  <c:v>42620.4820601852</c:v>
                </c:pt>
                <c:pt idx="317">
                  <c:v>42620.4820717593</c:v>
                </c:pt>
                <c:pt idx="318">
                  <c:v>42620.4820833333</c:v>
                </c:pt>
                <c:pt idx="319">
                  <c:v>42620.4820949074</c:v>
                </c:pt>
                <c:pt idx="320">
                  <c:v>42620.4821064815</c:v>
                </c:pt>
                <c:pt idx="321">
                  <c:v>42620.4821180556</c:v>
                </c:pt>
                <c:pt idx="322">
                  <c:v>42620.4821296296</c:v>
                </c:pt>
                <c:pt idx="323">
                  <c:v>42620.4831597222</c:v>
                </c:pt>
                <c:pt idx="324">
                  <c:v>42620.4831712963</c:v>
                </c:pt>
                <c:pt idx="325">
                  <c:v>42620.4831828704</c:v>
                </c:pt>
                <c:pt idx="326">
                  <c:v>42620.4831944444</c:v>
                </c:pt>
                <c:pt idx="327">
                  <c:v>42620.4832060185</c:v>
                </c:pt>
                <c:pt idx="328">
                  <c:v>42620.4832175926</c:v>
                </c:pt>
                <c:pt idx="329">
                  <c:v>42620.4832291667</c:v>
                </c:pt>
                <c:pt idx="330">
                  <c:v>42620.4832407407</c:v>
                </c:pt>
                <c:pt idx="331">
                  <c:v>42620.4832523148</c:v>
                </c:pt>
                <c:pt idx="332">
                  <c:v>42620.4832638889</c:v>
                </c:pt>
                <c:pt idx="333">
                  <c:v>42620.483275463</c:v>
                </c:pt>
                <c:pt idx="334">
                  <c:v>42620.483287037</c:v>
                </c:pt>
                <c:pt idx="335">
                  <c:v>42620.4832986111</c:v>
                </c:pt>
                <c:pt idx="336">
                  <c:v>42620.4833101852</c:v>
                </c:pt>
                <c:pt idx="337">
                  <c:v>42620.4833217593</c:v>
                </c:pt>
                <c:pt idx="338">
                  <c:v>42620.4833333333</c:v>
                </c:pt>
                <c:pt idx="339">
                  <c:v>42620.4833449074</c:v>
                </c:pt>
                <c:pt idx="340">
                  <c:v>42620.4833564815</c:v>
                </c:pt>
                <c:pt idx="341">
                  <c:v>42620.4833680556</c:v>
                </c:pt>
                <c:pt idx="342">
                  <c:v>42620.4843634259</c:v>
                </c:pt>
                <c:pt idx="343">
                  <c:v>42620.484375</c:v>
                </c:pt>
                <c:pt idx="344">
                  <c:v>42620.4843865741</c:v>
                </c:pt>
                <c:pt idx="345">
                  <c:v>42620.4843981481</c:v>
                </c:pt>
                <c:pt idx="346">
                  <c:v>42620.4844097222</c:v>
                </c:pt>
                <c:pt idx="347">
                  <c:v>42620.4844212963</c:v>
                </c:pt>
                <c:pt idx="348">
                  <c:v>42620.4844328704</c:v>
                </c:pt>
                <c:pt idx="349">
                  <c:v>42620.4844444444</c:v>
                </c:pt>
                <c:pt idx="350">
                  <c:v>42620.4844560185</c:v>
                </c:pt>
                <c:pt idx="351">
                  <c:v>42620.4844675926</c:v>
                </c:pt>
                <c:pt idx="352">
                  <c:v>42620.4844791667</c:v>
                </c:pt>
                <c:pt idx="353">
                  <c:v>42620.4844907407</c:v>
                </c:pt>
                <c:pt idx="354">
                  <c:v>42620.4845023148</c:v>
                </c:pt>
                <c:pt idx="355">
                  <c:v>42620.4845138889</c:v>
                </c:pt>
                <c:pt idx="356">
                  <c:v>42620.484525463</c:v>
                </c:pt>
                <c:pt idx="357">
                  <c:v>42620.484537037</c:v>
                </c:pt>
                <c:pt idx="358">
                  <c:v>42620.4845486111</c:v>
                </c:pt>
                <c:pt idx="359">
                  <c:v>42620.4845601852</c:v>
                </c:pt>
                <c:pt idx="360">
                  <c:v>42620.4845717593</c:v>
                </c:pt>
                <c:pt idx="361">
                  <c:v>42620.4855324074</c:v>
                </c:pt>
                <c:pt idx="362">
                  <c:v>42620.4855439815</c:v>
                </c:pt>
                <c:pt idx="363">
                  <c:v>42620.4855555556</c:v>
                </c:pt>
                <c:pt idx="364">
                  <c:v>42620.4855671296</c:v>
                </c:pt>
                <c:pt idx="365">
                  <c:v>42620.4855787037</c:v>
                </c:pt>
                <c:pt idx="366">
                  <c:v>42620.4855902778</c:v>
                </c:pt>
                <c:pt idx="367">
                  <c:v>42620.4856018519</c:v>
                </c:pt>
                <c:pt idx="368">
                  <c:v>42620.4856134259</c:v>
                </c:pt>
                <c:pt idx="369">
                  <c:v>42620.485625</c:v>
                </c:pt>
                <c:pt idx="370">
                  <c:v>42620.4856365741</c:v>
                </c:pt>
                <c:pt idx="371">
                  <c:v>42620.4856481481</c:v>
                </c:pt>
                <c:pt idx="372">
                  <c:v>42620.4856597222</c:v>
                </c:pt>
                <c:pt idx="373">
                  <c:v>42620.4856712963</c:v>
                </c:pt>
                <c:pt idx="374">
                  <c:v>42620.4856828704</c:v>
                </c:pt>
                <c:pt idx="375">
                  <c:v>42620.4856944444</c:v>
                </c:pt>
                <c:pt idx="376">
                  <c:v>42620.4857060185</c:v>
                </c:pt>
                <c:pt idx="377">
                  <c:v>42620.4857175926</c:v>
                </c:pt>
                <c:pt idx="378">
                  <c:v>42620.4857291667</c:v>
                </c:pt>
                <c:pt idx="379">
                  <c:v>42620.4857407407</c:v>
                </c:pt>
              </c:numCache>
            </c:numRef>
          </c:cat>
          <c:val>
            <c:numRef>
              <c:f>Nicstat!$T$39:$T$418</c:f>
              <c:numCache>
                <c:formatCode>General</c:formatCode>
                <c:ptCount val="380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64.07</c:v>
                </c:pt>
                <c:pt idx="4">
                  <c:v>63.43</c:v>
                </c:pt>
                <c:pt idx="5">
                  <c:v>64</c:v>
                </c:pt>
                <c:pt idx="6">
                  <c:v>64.84</c:v>
                </c:pt>
                <c:pt idx="7">
                  <c:v>64.26</c:v>
                </c:pt>
                <c:pt idx="8">
                  <c:v>64</c:v>
                </c:pt>
                <c:pt idx="9">
                  <c:v>69</c:v>
                </c:pt>
                <c:pt idx="10">
                  <c:v>64</c:v>
                </c:pt>
                <c:pt idx="11">
                  <c:v>64</c:v>
                </c:pt>
                <c:pt idx="12">
                  <c:v>64.34</c:v>
                </c:pt>
                <c:pt idx="13">
                  <c:v>63.79</c:v>
                </c:pt>
                <c:pt idx="14">
                  <c:v>64</c:v>
                </c:pt>
                <c:pt idx="15">
                  <c:v>64.1</c:v>
                </c:pt>
                <c:pt idx="16">
                  <c:v>63.92</c:v>
                </c:pt>
                <c:pt idx="17">
                  <c:v>64.34</c:v>
                </c:pt>
                <c:pt idx="18">
                  <c:v>64.01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64.73</c:v>
                </c:pt>
                <c:pt idx="27">
                  <c:v>63.47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64.24</c:v>
                </c:pt>
                <c:pt idx="36">
                  <c:v>63.88</c:v>
                </c:pt>
                <c:pt idx="37">
                  <c:v>63.93</c:v>
                </c:pt>
                <c:pt idx="38">
                  <c:v>64</c:v>
                </c:pt>
                <c:pt idx="39">
                  <c:v>67.25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64</c:v>
                </c:pt>
                <c:pt idx="50">
                  <c:v>64</c:v>
                </c:pt>
                <c:pt idx="51">
                  <c:v>64</c:v>
                </c:pt>
                <c:pt idx="52">
                  <c:v>64.36</c:v>
                </c:pt>
                <c:pt idx="53">
                  <c:v>63.86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64</c:v>
                </c:pt>
                <c:pt idx="64">
                  <c:v>64.14</c:v>
                </c:pt>
                <c:pt idx="65">
                  <c:v>63.75</c:v>
                </c:pt>
                <c:pt idx="66">
                  <c:v>64</c:v>
                </c:pt>
                <c:pt idx="67">
                  <c:v>64</c:v>
                </c:pt>
                <c:pt idx="68">
                  <c:v>64.18</c:v>
                </c:pt>
                <c:pt idx="69">
                  <c:v>63.87</c:v>
                </c:pt>
                <c:pt idx="70">
                  <c:v>64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64</c:v>
                </c:pt>
                <c:pt idx="75">
                  <c:v>64</c:v>
                </c:pt>
                <c:pt idx="76">
                  <c:v>64.04</c:v>
                </c:pt>
                <c:pt idx="77">
                  <c:v>64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64</c:v>
                </c:pt>
                <c:pt idx="86">
                  <c:v>64.02</c:v>
                </c:pt>
                <c:pt idx="87">
                  <c:v>64.12</c:v>
                </c:pt>
                <c:pt idx="88">
                  <c:v>64.13</c:v>
                </c:pt>
                <c:pt idx="89">
                  <c:v>63.8</c:v>
                </c:pt>
                <c:pt idx="90">
                  <c:v>64.01</c:v>
                </c:pt>
                <c:pt idx="91">
                  <c:v>64.89</c:v>
                </c:pt>
                <c:pt idx="92">
                  <c:v>64</c:v>
                </c:pt>
                <c:pt idx="93">
                  <c:v>64</c:v>
                </c:pt>
                <c:pt idx="94">
                  <c:v>64</c:v>
                </c:pt>
                <c:pt idx="95">
                  <c:v>64</c:v>
                </c:pt>
                <c:pt idx="96">
                  <c:v>64</c:v>
                </c:pt>
                <c:pt idx="97">
                  <c:v>64</c:v>
                </c:pt>
                <c:pt idx="98">
                  <c:v>64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64</c:v>
                </c:pt>
                <c:pt idx="103">
                  <c:v>64</c:v>
                </c:pt>
                <c:pt idx="104">
                  <c:v>64</c:v>
                </c:pt>
                <c:pt idx="105">
                  <c:v>65.71</c:v>
                </c:pt>
                <c:pt idx="106">
                  <c:v>64</c:v>
                </c:pt>
                <c:pt idx="107">
                  <c:v>66.06</c:v>
                </c:pt>
                <c:pt idx="108">
                  <c:v>64</c:v>
                </c:pt>
                <c:pt idx="109">
                  <c:v>63.9</c:v>
                </c:pt>
                <c:pt idx="110">
                  <c:v>64</c:v>
                </c:pt>
                <c:pt idx="111">
                  <c:v>64</c:v>
                </c:pt>
                <c:pt idx="112">
                  <c:v>64</c:v>
                </c:pt>
                <c:pt idx="113">
                  <c:v>64</c:v>
                </c:pt>
                <c:pt idx="114">
                  <c:v>64</c:v>
                </c:pt>
                <c:pt idx="115">
                  <c:v>64</c:v>
                </c:pt>
                <c:pt idx="116">
                  <c:v>64</c:v>
                </c:pt>
                <c:pt idx="117">
                  <c:v>64</c:v>
                </c:pt>
                <c:pt idx="118">
                  <c:v>64</c:v>
                </c:pt>
                <c:pt idx="119">
                  <c:v>64</c:v>
                </c:pt>
                <c:pt idx="120">
                  <c:v>64.02</c:v>
                </c:pt>
                <c:pt idx="121">
                  <c:v>64</c:v>
                </c:pt>
                <c:pt idx="122">
                  <c:v>64</c:v>
                </c:pt>
                <c:pt idx="123">
                  <c:v>64.38</c:v>
                </c:pt>
                <c:pt idx="124">
                  <c:v>63.95</c:v>
                </c:pt>
                <c:pt idx="125">
                  <c:v>64.11</c:v>
                </c:pt>
                <c:pt idx="126">
                  <c:v>64</c:v>
                </c:pt>
                <c:pt idx="127">
                  <c:v>64.07</c:v>
                </c:pt>
                <c:pt idx="128">
                  <c:v>63.93</c:v>
                </c:pt>
                <c:pt idx="129">
                  <c:v>64</c:v>
                </c:pt>
                <c:pt idx="130">
                  <c:v>64</c:v>
                </c:pt>
                <c:pt idx="131">
                  <c:v>64.08</c:v>
                </c:pt>
                <c:pt idx="132">
                  <c:v>64</c:v>
                </c:pt>
                <c:pt idx="133">
                  <c:v>0</c:v>
                </c:pt>
                <c:pt idx="134">
                  <c:v>64.04</c:v>
                </c:pt>
                <c:pt idx="135">
                  <c:v>64.28</c:v>
                </c:pt>
                <c:pt idx="136">
                  <c:v>63.69</c:v>
                </c:pt>
                <c:pt idx="137">
                  <c:v>64</c:v>
                </c:pt>
                <c:pt idx="138">
                  <c:v>64</c:v>
                </c:pt>
                <c:pt idx="139">
                  <c:v>64</c:v>
                </c:pt>
                <c:pt idx="140">
                  <c:v>64.19</c:v>
                </c:pt>
                <c:pt idx="141">
                  <c:v>63.93</c:v>
                </c:pt>
                <c:pt idx="142">
                  <c:v>64</c:v>
                </c:pt>
                <c:pt idx="143">
                  <c:v>64</c:v>
                </c:pt>
                <c:pt idx="144">
                  <c:v>64</c:v>
                </c:pt>
                <c:pt idx="145">
                  <c:v>64.25</c:v>
                </c:pt>
                <c:pt idx="146">
                  <c:v>63.82</c:v>
                </c:pt>
                <c:pt idx="147">
                  <c:v>64.04</c:v>
                </c:pt>
                <c:pt idx="148">
                  <c:v>64.04</c:v>
                </c:pt>
                <c:pt idx="149">
                  <c:v>64</c:v>
                </c:pt>
                <c:pt idx="150">
                  <c:v>64</c:v>
                </c:pt>
                <c:pt idx="151">
                  <c:v>64.09</c:v>
                </c:pt>
                <c:pt idx="152">
                  <c:v>64.01</c:v>
                </c:pt>
                <c:pt idx="153">
                  <c:v>64</c:v>
                </c:pt>
                <c:pt idx="154">
                  <c:v>64</c:v>
                </c:pt>
                <c:pt idx="155">
                  <c:v>64</c:v>
                </c:pt>
                <c:pt idx="156">
                  <c:v>64</c:v>
                </c:pt>
                <c:pt idx="157">
                  <c:v>64</c:v>
                </c:pt>
                <c:pt idx="158">
                  <c:v>64</c:v>
                </c:pt>
                <c:pt idx="159">
                  <c:v>64</c:v>
                </c:pt>
                <c:pt idx="160">
                  <c:v>64</c:v>
                </c:pt>
                <c:pt idx="161">
                  <c:v>64</c:v>
                </c:pt>
                <c:pt idx="162">
                  <c:v>0</c:v>
                </c:pt>
                <c:pt idx="163">
                  <c:v>0</c:v>
                </c:pt>
                <c:pt idx="164">
                  <c:v>64.01</c:v>
                </c:pt>
                <c:pt idx="165">
                  <c:v>64</c:v>
                </c:pt>
                <c:pt idx="166">
                  <c:v>64.33</c:v>
                </c:pt>
                <c:pt idx="167">
                  <c:v>63.73</c:v>
                </c:pt>
                <c:pt idx="168">
                  <c:v>64</c:v>
                </c:pt>
                <c:pt idx="169">
                  <c:v>0</c:v>
                </c:pt>
                <c:pt idx="170">
                  <c:v>0</c:v>
                </c:pt>
                <c:pt idx="171">
                  <c:v>64</c:v>
                </c:pt>
                <c:pt idx="172">
                  <c:v>64</c:v>
                </c:pt>
                <c:pt idx="173">
                  <c:v>64</c:v>
                </c:pt>
                <c:pt idx="174">
                  <c:v>64</c:v>
                </c:pt>
                <c:pt idx="175">
                  <c:v>64.08</c:v>
                </c:pt>
                <c:pt idx="176">
                  <c:v>64</c:v>
                </c:pt>
                <c:pt idx="177">
                  <c:v>64.01</c:v>
                </c:pt>
                <c:pt idx="178">
                  <c:v>64</c:v>
                </c:pt>
                <c:pt idx="179">
                  <c:v>64</c:v>
                </c:pt>
                <c:pt idx="180">
                  <c:v>64</c:v>
                </c:pt>
                <c:pt idx="181">
                  <c:v>64</c:v>
                </c:pt>
                <c:pt idx="182">
                  <c:v>64</c:v>
                </c:pt>
                <c:pt idx="183">
                  <c:v>64</c:v>
                </c:pt>
                <c:pt idx="184">
                  <c:v>64</c:v>
                </c:pt>
                <c:pt idx="185">
                  <c:v>0</c:v>
                </c:pt>
                <c:pt idx="186">
                  <c:v>0</c:v>
                </c:pt>
                <c:pt idx="187">
                  <c:v>69</c:v>
                </c:pt>
                <c:pt idx="188">
                  <c:v>64</c:v>
                </c:pt>
                <c:pt idx="189">
                  <c:v>64</c:v>
                </c:pt>
                <c:pt idx="190">
                  <c:v>63.69</c:v>
                </c:pt>
                <c:pt idx="191">
                  <c:v>64</c:v>
                </c:pt>
                <c:pt idx="192">
                  <c:v>64</c:v>
                </c:pt>
                <c:pt idx="193">
                  <c:v>64</c:v>
                </c:pt>
                <c:pt idx="194">
                  <c:v>64</c:v>
                </c:pt>
                <c:pt idx="195">
                  <c:v>0</c:v>
                </c:pt>
                <c:pt idx="196">
                  <c:v>64.01</c:v>
                </c:pt>
                <c:pt idx="197">
                  <c:v>64</c:v>
                </c:pt>
                <c:pt idx="198">
                  <c:v>64</c:v>
                </c:pt>
                <c:pt idx="199">
                  <c:v>64</c:v>
                </c:pt>
                <c:pt idx="200">
                  <c:v>64.01</c:v>
                </c:pt>
                <c:pt idx="201">
                  <c:v>64</c:v>
                </c:pt>
                <c:pt idx="202">
                  <c:v>64</c:v>
                </c:pt>
                <c:pt idx="203">
                  <c:v>64</c:v>
                </c:pt>
                <c:pt idx="204">
                  <c:v>64.14</c:v>
                </c:pt>
                <c:pt idx="205">
                  <c:v>64.01</c:v>
                </c:pt>
                <c:pt idx="206">
                  <c:v>63.93</c:v>
                </c:pt>
                <c:pt idx="207">
                  <c:v>64.01</c:v>
                </c:pt>
                <c:pt idx="208">
                  <c:v>64</c:v>
                </c:pt>
                <c:pt idx="209">
                  <c:v>64.06</c:v>
                </c:pt>
                <c:pt idx="210">
                  <c:v>65.04</c:v>
                </c:pt>
                <c:pt idx="211">
                  <c:v>64</c:v>
                </c:pt>
                <c:pt idx="212">
                  <c:v>64.01</c:v>
                </c:pt>
                <c:pt idx="213">
                  <c:v>64.03</c:v>
                </c:pt>
                <c:pt idx="214">
                  <c:v>64</c:v>
                </c:pt>
                <c:pt idx="215">
                  <c:v>64.15</c:v>
                </c:pt>
                <c:pt idx="216">
                  <c:v>64</c:v>
                </c:pt>
                <c:pt idx="217">
                  <c:v>66.15</c:v>
                </c:pt>
                <c:pt idx="218">
                  <c:v>64</c:v>
                </c:pt>
                <c:pt idx="219">
                  <c:v>64.18</c:v>
                </c:pt>
                <c:pt idx="220">
                  <c:v>66.54</c:v>
                </c:pt>
                <c:pt idx="221">
                  <c:v>64</c:v>
                </c:pt>
                <c:pt idx="222">
                  <c:v>64.09</c:v>
                </c:pt>
                <c:pt idx="223">
                  <c:v>64</c:v>
                </c:pt>
                <c:pt idx="224">
                  <c:v>64.02</c:v>
                </c:pt>
                <c:pt idx="225">
                  <c:v>64.02</c:v>
                </c:pt>
                <c:pt idx="226">
                  <c:v>64</c:v>
                </c:pt>
                <c:pt idx="227">
                  <c:v>64</c:v>
                </c:pt>
                <c:pt idx="228">
                  <c:v>64</c:v>
                </c:pt>
                <c:pt idx="229">
                  <c:v>64</c:v>
                </c:pt>
                <c:pt idx="230">
                  <c:v>64.08</c:v>
                </c:pt>
                <c:pt idx="231">
                  <c:v>65.24</c:v>
                </c:pt>
                <c:pt idx="232">
                  <c:v>64</c:v>
                </c:pt>
                <c:pt idx="233">
                  <c:v>64.02</c:v>
                </c:pt>
                <c:pt idx="234">
                  <c:v>64</c:v>
                </c:pt>
                <c:pt idx="235">
                  <c:v>65.02</c:v>
                </c:pt>
                <c:pt idx="236">
                  <c:v>64.28</c:v>
                </c:pt>
                <c:pt idx="237">
                  <c:v>64.22</c:v>
                </c:pt>
                <c:pt idx="238">
                  <c:v>63.89</c:v>
                </c:pt>
                <c:pt idx="239">
                  <c:v>64</c:v>
                </c:pt>
                <c:pt idx="240">
                  <c:v>64</c:v>
                </c:pt>
                <c:pt idx="241">
                  <c:v>64.05</c:v>
                </c:pt>
                <c:pt idx="242">
                  <c:v>64.26</c:v>
                </c:pt>
                <c:pt idx="243">
                  <c:v>64</c:v>
                </c:pt>
                <c:pt idx="244">
                  <c:v>64</c:v>
                </c:pt>
                <c:pt idx="245">
                  <c:v>65.98</c:v>
                </c:pt>
                <c:pt idx="246">
                  <c:v>64</c:v>
                </c:pt>
                <c:pt idx="247">
                  <c:v>64</c:v>
                </c:pt>
                <c:pt idx="248">
                  <c:v>64.03</c:v>
                </c:pt>
                <c:pt idx="249">
                  <c:v>64.15</c:v>
                </c:pt>
                <c:pt idx="250">
                  <c:v>63.87</c:v>
                </c:pt>
                <c:pt idx="251">
                  <c:v>64.1</c:v>
                </c:pt>
                <c:pt idx="252">
                  <c:v>64.72</c:v>
                </c:pt>
                <c:pt idx="253">
                  <c:v>64</c:v>
                </c:pt>
                <c:pt idx="254">
                  <c:v>64</c:v>
                </c:pt>
                <c:pt idx="255">
                  <c:v>64.07</c:v>
                </c:pt>
                <c:pt idx="256">
                  <c:v>64</c:v>
                </c:pt>
                <c:pt idx="257">
                  <c:v>64.05</c:v>
                </c:pt>
                <c:pt idx="258">
                  <c:v>64.05</c:v>
                </c:pt>
                <c:pt idx="259">
                  <c:v>64.03</c:v>
                </c:pt>
                <c:pt idx="260">
                  <c:v>64.08</c:v>
                </c:pt>
                <c:pt idx="261">
                  <c:v>64.02</c:v>
                </c:pt>
                <c:pt idx="262">
                  <c:v>65.42</c:v>
                </c:pt>
                <c:pt idx="263">
                  <c:v>64</c:v>
                </c:pt>
                <c:pt idx="264">
                  <c:v>64</c:v>
                </c:pt>
                <c:pt idx="265">
                  <c:v>64</c:v>
                </c:pt>
                <c:pt idx="266">
                  <c:v>64.07</c:v>
                </c:pt>
                <c:pt idx="267">
                  <c:v>63.84</c:v>
                </c:pt>
                <c:pt idx="268">
                  <c:v>64</c:v>
                </c:pt>
                <c:pt idx="269">
                  <c:v>64</c:v>
                </c:pt>
                <c:pt idx="270">
                  <c:v>64</c:v>
                </c:pt>
                <c:pt idx="271">
                  <c:v>64</c:v>
                </c:pt>
                <c:pt idx="272">
                  <c:v>64</c:v>
                </c:pt>
                <c:pt idx="273">
                  <c:v>64.59</c:v>
                </c:pt>
                <c:pt idx="274">
                  <c:v>64</c:v>
                </c:pt>
                <c:pt idx="275">
                  <c:v>64</c:v>
                </c:pt>
                <c:pt idx="276">
                  <c:v>64.01</c:v>
                </c:pt>
                <c:pt idx="277">
                  <c:v>64.1</c:v>
                </c:pt>
                <c:pt idx="278">
                  <c:v>64.01</c:v>
                </c:pt>
                <c:pt idx="279">
                  <c:v>64.23</c:v>
                </c:pt>
                <c:pt idx="280">
                  <c:v>64.15</c:v>
                </c:pt>
                <c:pt idx="281">
                  <c:v>63.91</c:v>
                </c:pt>
                <c:pt idx="282">
                  <c:v>64</c:v>
                </c:pt>
                <c:pt idx="283">
                  <c:v>64</c:v>
                </c:pt>
                <c:pt idx="284">
                  <c:v>64.12</c:v>
                </c:pt>
                <c:pt idx="285">
                  <c:v>64.1</c:v>
                </c:pt>
                <c:pt idx="286">
                  <c:v>63.93</c:v>
                </c:pt>
                <c:pt idx="287">
                  <c:v>63.92</c:v>
                </c:pt>
                <c:pt idx="288">
                  <c:v>64.01</c:v>
                </c:pt>
                <c:pt idx="289">
                  <c:v>64.08</c:v>
                </c:pt>
                <c:pt idx="290">
                  <c:v>63.93</c:v>
                </c:pt>
                <c:pt idx="291">
                  <c:v>64</c:v>
                </c:pt>
                <c:pt idx="292">
                  <c:v>64</c:v>
                </c:pt>
                <c:pt idx="293">
                  <c:v>64</c:v>
                </c:pt>
                <c:pt idx="294">
                  <c:v>64</c:v>
                </c:pt>
                <c:pt idx="295">
                  <c:v>64.57</c:v>
                </c:pt>
                <c:pt idx="296">
                  <c:v>63.96</c:v>
                </c:pt>
                <c:pt idx="297">
                  <c:v>64.01</c:v>
                </c:pt>
                <c:pt idx="298">
                  <c:v>64</c:v>
                </c:pt>
                <c:pt idx="299">
                  <c:v>64.06</c:v>
                </c:pt>
                <c:pt idx="300">
                  <c:v>64.01</c:v>
                </c:pt>
                <c:pt idx="301">
                  <c:v>64.01</c:v>
                </c:pt>
                <c:pt idx="302">
                  <c:v>64.04</c:v>
                </c:pt>
                <c:pt idx="303">
                  <c:v>64.08</c:v>
                </c:pt>
                <c:pt idx="304">
                  <c:v>64</c:v>
                </c:pt>
                <c:pt idx="305">
                  <c:v>64.01</c:v>
                </c:pt>
                <c:pt idx="306">
                  <c:v>64.02</c:v>
                </c:pt>
                <c:pt idx="307">
                  <c:v>0</c:v>
                </c:pt>
                <c:pt idx="308">
                  <c:v>64</c:v>
                </c:pt>
                <c:pt idx="309">
                  <c:v>64.04</c:v>
                </c:pt>
                <c:pt idx="310">
                  <c:v>64.02</c:v>
                </c:pt>
                <c:pt idx="311">
                  <c:v>64.01</c:v>
                </c:pt>
                <c:pt idx="312">
                  <c:v>64.06</c:v>
                </c:pt>
                <c:pt idx="313">
                  <c:v>64.02</c:v>
                </c:pt>
                <c:pt idx="314">
                  <c:v>64.02</c:v>
                </c:pt>
                <c:pt idx="315">
                  <c:v>64</c:v>
                </c:pt>
                <c:pt idx="316">
                  <c:v>64.08</c:v>
                </c:pt>
                <c:pt idx="317">
                  <c:v>64.01</c:v>
                </c:pt>
                <c:pt idx="318">
                  <c:v>64.1</c:v>
                </c:pt>
                <c:pt idx="319">
                  <c:v>64.01</c:v>
                </c:pt>
                <c:pt idx="320">
                  <c:v>64</c:v>
                </c:pt>
                <c:pt idx="321">
                  <c:v>64.15</c:v>
                </c:pt>
                <c:pt idx="322">
                  <c:v>63.67</c:v>
                </c:pt>
                <c:pt idx="323">
                  <c:v>64.52</c:v>
                </c:pt>
                <c:pt idx="324">
                  <c:v>64.11</c:v>
                </c:pt>
                <c:pt idx="325">
                  <c:v>63.87</c:v>
                </c:pt>
                <c:pt idx="326">
                  <c:v>64.02</c:v>
                </c:pt>
                <c:pt idx="327">
                  <c:v>64.46</c:v>
                </c:pt>
                <c:pt idx="328">
                  <c:v>64.02</c:v>
                </c:pt>
                <c:pt idx="329">
                  <c:v>64.24</c:v>
                </c:pt>
                <c:pt idx="330">
                  <c:v>64</c:v>
                </c:pt>
                <c:pt idx="331">
                  <c:v>64.65</c:v>
                </c:pt>
                <c:pt idx="332">
                  <c:v>64.11</c:v>
                </c:pt>
                <c:pt idx="333">
                  <c:v>64.34</c:v>
                </c:pt>
                <c:pt idx="334">
                  <c:v>64.08</c:v>
                </c:pt>
                <c:pt idx="335">
                  <c:v>63.99</c:v>
                </c:pt>
                <c:pt idx="336">
                  <c:v>64.09</c:v>
                </c:pt>
                <c:pt idx="337">
                  <c:v>64.16</c:v>
                </c:pt>
                <c:pt idx="338">
                  <c:v>64.04</c:v>
                </c:pt>
                <c:pt idx="339">
                  <c:v>64</c:v>
                </c:pt>
                <c:pt idx="340">
                  <c:v>64.19</c:v>
                </c:pt>
                <c:pt idx="341">
                  <c:v>64.07</c:v>
                </c:pt>
                <c:pt idx="342">
                  <c:v>64.01</c:v>
                </c:pt>
                <c:pt idx="343">
                  <c:v>64.09</c:v>
                </c:pt>
                <c:pt idx="344">
                  <c:v>64.03</c:v>
                </c:pt>
                <c:pt idx="345">
                  <c:v>64.18</c:v>
                </c:pt>
                <c:pt idx="346">
                  <c:v>64.16</c:v>
                </c:pt>
                <c:pt idx="347">
                  <c:v>64.01</c:v>
                </c:pt>
                <c:pt idx="348">
                  <c:v>64.15</c:v>
                </c:pt>
                <c:pt idx="349">
                  <c:v>63.83</c:v>
                </c:pt>
                <c:pt idx="350">
                  <c:v>64.04</c:v>
                </c:pt>
                <c:pt idx="351">
                  <c:v>64.06</c:v>
                </c:pt>
                <c:pt idx="352">
                  <c:v>64.1</c:v>
                </c:pt>
                <c:pt idx="353">
                  <c:v>64.03</c:v>
                </c:pt>
                <c:pt idx="354">
                  <c:v>64.41</c:v>
                </c:pt>
                <c:pt idx="355">
                  <c:v>64</c:v>
                </c:pt>
                <c:pt idx="356">
                  <c:v>64.41</c:v>
                </c:pt>
                <c:pt idx="357">
                  <c:v>64</c:v>
                </c:pt>
                <c:pt idx="358">
                  <c:v>64.06</c:v>
                </c:pt>
                <c:pt idx="359">
                  <c:v>64</c:v>
                </c:pt>
                <c:pt idx="360">
                  <c:v>64.38</c:v>
                </c:pt>
                <c:pt idx="361">
                  <c:v>64</c:v>
                </c:pt>
                <c:pt idx="362">
                  <c:v>64.01</c:v>
                </c:pt>
                <c:pt idx="363">
                  <c:v>64.4</c:v>
                </c:pt>
                <c:pt idx="364">
                  <c:v>64.02</c:v>
                </c:pt>
                <c:pt idx="365">
                  <c:v>64</c:v>
                </c:pt>
                <c:pt idx="366">
                  <c:v>64.07</c:v>
                </c:pt>
                <c:pt idx="367">
                  <c:v>64.61</c:v>
                </c:pt>
                <c:pt idx="368">
                  <c:v>64.01</c:v>
                </c:pt>
                <c:pt idx="369">
                  <c:v>64.21</c:v>
                </c:pt>
                <c:pt idx="370">
                  <c:v>64.26</c:v>
                </c:pt>
                <c:pt idx="371">
                  <c:v>64</c:v>
                </c:pt>
                <c:pt idx="372">
                  <c:v>64</c:v>
                </c:pt>
                <c:pt idx="373">
                  <c:v>65.33</c:v>
                </c:pt>
                <c:pt idx="374">
                  <c:v>64.04</c:v>
                </c:pt>
                <c:pt idx="375">
                  <c:v>64</c:v>
                </c:pt>
                <c:pt idx="376">
                  <c:v>64.09</c:v>
                </c:pt>
                <c:pt idx="377">
                  <c:v>0</c:v>
                </c:pt>
                <c:pt idx="378">
                  <c:v>64.04</c:v>
                </c:pt>
                <c:pt idx="379">
                  <c:v>64.02</c:v>
                </c:pt>
              </c:numCache>
            </c:numRef>
          </c:val>
        </c:ser>
        <c:ser>
          <c:idx val="3"/>
          <c:order val="3"/>
          <c:tx>
            <c:v>wAvs bge1</c:v>
          </c:tx>
          <c:spPr>
            <a:ln w="28575"/>
          </c:spPr>
          <c:marker>
            <c:symbol val="none"/>
          </c:marker>
          <c:cat>
            <c:numRef>
              <c:f>Nicstat!$O$39:$O$418</c:f>
              <c:numCache>
                <c:formatCode>General</c:formatCode>
                <c:ptCount val="380"/>
                <c:pt idx="0">
                  <c:v>42620.4616550926</c:v>
                </c:pt>
                <c:pt idx="1">
                  <c:v>42620.4616666667</c:v>
                </c:pt>
                <c:pt idx="2">
                  <c:v>42620.4616782407</c:v>
                </c:pt>
                <c:pt idx="3">
                  <c:v>42620.4616898148</c:v>
                </c:pt>
                <c:pt idx="4">
                  <c:v>42620.4617013889</c:v>
                </c:pt>
                <c:pt idx="5">
                  <c:v>42620.461712963</c:v>
                </c:pt>
                <c:pt idx="6">
                  <c:v>42620.461724537</c:v>
                </c:pt>
                <c:pt idx="7">
                  <c:v>42620.4617361111</c:v>
                </c:pt>
                <c:pt idx="8">
                  <c:v>42620.4617476852</c:v>
                </c:pt>
                <c:pt idx="9">
                  <c:v>42620.4617592593</c:v>
                </c:pt>
                <c:pt idx="10">
                  <c:v>42620.4617708333</c:v>
                </c:pt>
                <c:pt idx="11">
                  <c:v>42620.4617824074</c:v>
                </c:pt>
                <c:pt idx="12">
                  <c:v>42620.4617939815</c:v>
                </c:pt>
                <c:pt idx="13">
                  <c:v>42620.4618055556</c:v>
                </c:pt>
                <c:pt idx="14">
                  <c:v>42620.4618171296</c:v>
                </c:pt>
                <c:pt idx="15">
                  <c:v>42620.4618287037</c:v>
                </c:pt>
                <c:pt idx="16">
                  <c:v>42620.4618402778</c:v>
                </c:pt>
                <c:pt idx="17">
                  <c:v>42620.4618518519</c:v>
                </c:pt>
                <c:pt idx="18">
                  <c:v>42620.4618634259</c:v>
                </c:pt>
                <c:pt idx="19">
                  <c:v>42620.4629166667</c:v>
                </c:pt>
                <c:pt idx="20">
                  <c:v>42620.4629282407</c:v>
                </c:pt>
                <c:pt idx="21">
                  <c:v>42620.4629398148</c:v>
                </c:pt>
                <c:pt idx="22">
                  <c:v>42620.4629513889</c:v>
                </c:pt>
                <c:pt idx="23">
                  <c:v>42620.462962963</c:v>
                </c:pt>
                <c:pt idx="24">
                  <c:v>42620.462974537</c:v>
                </c:pt>
                <c:pt idx="25">
                  <c:v>42620.4629861111</c:v>
                </c:pt>
                <c:pt idx="26">
                  <c:v>42620.4629976852</c:v>
                </c:pt>
                <c:pt idx="27">
                  <c:v>42620.4630092593</c:v>
                </c:pt>
                <c:pt idx="28">
                  <c:v>42620.4630208333</c:v>
                </c:pt>
                <c:pt idx="29">
                  <c:v>42620.4630324074</c:v>
                </c:pt>
                <c:pt idx="30">
                  <c:v>42620.4630439815</c:v>
                </c:pt>
                <c:pt idx="31">
                  <c:v>42620.4630555556</c:v>
                </c:pt>
                <c:pt idx="32">
                  <c:v>42620.4630671296</c:v>
                </c:pt>
                <c:pt idx="33">
                  <c:v>42620.4630787037</c:v>
                </c:pt>
                <c:pt idx="34">
                  <c:v>42620.4630902778</c:v>
                </c:pt>
                <c:pt idx="35">
                  <c:v>42620.4631018518</c:v>
                </c:pt>
                <c:pt idx="36">
                  <c:v>42620.4631134259</c:v>
                </c:pt>
                <c:pt idx="37">
                  <c:v>42620.463125</c:v>
                </c:pt>
                <c:pt idx="38">
                  <c:v>42620.4641087963</c:v>
                </c:pt>
                <c:pt idx="39">
                  <c:v>42620.4641203704</c:v>
                </c:pt>
                <c:pt idx="40">
                  <c:v>42620.4641319444</c:v>
                </c:pt>
                <c:pt idx="41">
                  <c:v>42620.4641435185</c:v>
                </c:pt>
                <c:pt idx="42">
                  <c:v>42620.4641550926</c:v>
                </c:pt>
                <c:pt idx="43">
                  <c:v>42620.4641666667</c:v>
                </c:pt>
                <c:pt idx="44">
                  <c:v>42620.4641782407</c:v>
                </c:pt>
                <c:pt idx="45">
                  <c:v>42620.4641898148</c:v>
                </c:pt>
                <c:pt idx="46">
                  <c:v>42620.4642013889</c:v>
                </c:pt>
                <c:pt idx="47">
                  <c:v>42620.464212963</c:v>
                </c:pt>
                <c:pt idx="48">
                  <c:v>42620.464224537</c:v>
                </c:pt>
                <c:pt idx="49">
                  <c:v>42620.4642361111</c:v>
                </c:pt>
                <c:pt idx="50">
                  <c:v>42620.4642476852</c:v>
                </c:pt>
                <c:pt idx="51">
                  <c:v>42620.4642592593</c:v>
                </c:pt>
                <c:pt idx="52">
                  <c:v>42620.4642708333</c:v>
                </c:pt>
                <c:pt idx="53">
                  <c:v>42620.4642824074</c:v>
                </c:pt>
                <c:pt idx="54">
                  <c:v>42620.4642939815</c:v>
                </c:pt>
                <c:pt idx="55">
                  <c:v>42620.4643055556</c:v>
                </c:pt>
                <c:pt idx="56">
                  <c:v>42620.4643171296</c:v>
                </c:pt>
                <c:pt idx="57">
                  <c:v>42620.4653935185</c:v>
                </c:pt>
                <c:pt idx="58">
                  <c:v>42620.4654050926</c:v>
                </c:pt>
                <c:pt idx="59">
                  <c:v>42620.4654166667</c:v>
                </c:pt>
                <c:pt idx="60">
                  <c:v>42620.4654282407</c:v>
                </c:pt>
                <c:pt idx="61">
                  <c:v>42620.4654398148</c:v>
                </c:pt>
                <c:pt idx="62">
                  <c:v>42620.4654513889</c:v>
                </c:pt>
                <c:pt idx="63">
                  <c:v>42620.465462963</c:v>
                </c:pt>
                <c:pt idx="64">
                  <c:v>42620.465474537</c:v>
                </c:pt>
                <c:pt idx="65">
                  <c:v>42620.4654861111</c:v>
                </c:pt>
                <c:pt idx="66">
                  <c:v>42620.4654976852</c:v>
                </c:pt>
                <c:pt idx="67">
                  <c:v>42620.4655092593</c:v>
                </c:pt>
                <c:pt idx="68">
                  <c:v>42620.4655208333</c:v>
                </c:pt>
                <c:pt idx="69">
                  <c:v>42620.4655324074</c:v>
                </c:pt>
                <c:pt idx="70">
                  <c:v>42620.4655439815</c:v>
                </c:pt>
                <c:pt idx="71">
                  <c:v>42620.4655555556</c:v>
                </c:pt>
                <c:pt idx="72">
                  <c:v>42620.4655671296</c:v>
                </c:pt>
                <c:pt idx="73">
                  <c:v>42620.4655787037</c:v>
                </c:pt>
                <c:pt idx="74">
                  <c:v>42620.4655902778</c:v>
                </c:pt>
                <c:pt idx="75">
                  <c:v>42620.4656018519</c:v>
                </c:pt>
                <c:pt idx="76">
                  <c:v>42620.4665509259</c:v>
                </c:pt>
                <c:pt idx="77">
                  <c:v>42620.4665625</c:v>
                </c:pt>
                <c:pt idx="78">
                  <c:v>42620.4665740741</c:v>
                </c:pt>
                <c:pt idx="79">
                  <c:v>42620.4665856482</c:v>
                </c:pt>
                <c:pt idx="80">
                  <c:v>42620.4665972222</c:v>
                </c:pt>
                <c:pt idx="81">
                  <c:v>42620.4666087963</c:v>
                </c:pt>
                <c:pt idx="82">
                  <c:v>42620.4666203704</c:v>
                </c:pt>
                <c:pt idx="83">
                  <c:v>42620.4666319444</c:v>
                </c:pt>
                <c:pt idx="84">
                  <c:v>42620.4666435185</c:v>
                </c:pt>
                <c:pt idx="85">
                  <c:v>42620.4666550926</c:v>
                </c:pt>
                <c:pt idx="86">
                  <c:v>42620.4666666667</c:v>
                </c:pt>
                <c:pt idx="87">
                  <c:v>42620.4666782407</c:v>
                </c:pt>
                <c:pt idx="88">
                  <c:v>42620.4666898148</c:v>
                </c:pt>
                <c:pt idx="89">
                  <c:v>42620.4667013889</c:v>
                </c:pt>
                <c:pt idx="90">
                  <c:v>42620.466712963</c:v>
                </c:pt>
                <c:pt idx="91">
                  <c:v>42620.466724537</c:v>
                </c:pt>
                <c:pt idx="92">
                  <c:v>42620.4667361111</c:v>
                </c:pt>
                <c:pt idx="93">
                  <c:v>42620.4667476852</c:v>
                </c:pt>
                <c:pt idx="94">
                  <c:v>42620.4667592593</c:v>
                </c:pt>
                <c:pt idx="95">
                  <c:v>42620.4679166667</c:v>
                </c:pt>
                <c:pt idx="96">
                  <c:v>42620.4679282407</c:v>
                </c:pt>
                <c:pt idx="97">
                  <c:v>42620.4679398148</c:v>
                </c:pt>
                <c:pt idx="98">
                  <c:v>42620.4679513889</c:v>
                </c:pt>
                <c:pt idx="99">
                  <c:v>42620.467962963</c:v>
                </c:pt>
                <c:pt idx="100">
                  <c:v>42620.467974537</c:v>
                </c:pt>
                <c:pt idx="101">
                  <c:v>42620.4679861111</c:v>
                </c:pt>
                <c:pt idx="102">
                  <c:v>42620.4679976852</c:v>
                </c:pt>
                <c:pt idx="103">
                  <c:v>42620.4680092593</c:v>
                </c:pt>
                <c:pt idx="104">
                  <c:v>42620.4680208333</c:v>
                </c:pt>
                <c:pt idx="105">
                  <c:v>42620.4680324074</c:v>
                </c:pt>
                <c:pt idx="106">
                  <c:v>42620.4680439815</c:v>
                </c:pt>
                <c:pt idx="107">
                  <c:v>42620.4680555556</c:v>
                </c:pt>
                <c:pt idx="108">
                  <c:v>42620.4680671296</c:v>
                </c:pt>
                <c:pt idx="109">
                  <c:v>42620.4680787037</c:v>
                </c:pt>
                <c:pt idx="110">
                  <c:v>42620.4680902778</c:v>
                </c:pt>
                <c:pt idx="111">
                  <c:v>42620.4681018519</c:v>
                </c:pt>
                <c:pt idx="112">
                  <c:v>42620.4681134259</c:v>
                </c:pt>
                <c:pt idx="113">
                  <c:v>42620.468125</c:v>
                </c:pt>
                <c:pt idx="114">
                  <c:v>42620.4693634259</c:v>
                </c:pt>
                <c:pt idx="115">
                  <c:v>42620.469375</c:v>
                </c:pt>
                <c:pt idx="116">
                  <c:v>42620.4693865741</c:v>
                </c:pt>
                <c:pt idx="117">
                  <c:v>42620.4693981481</c:v>
                </c:pt>
                <c:pt idx="118">
                  <c:v>42620.4694097222</c:v>
                </c:pt>
                <c:pt idx="119">
                  <c:v>42620.4694212963</c:v>
                </c:pt>
                <c:pt idx="120">
                  <c:v>42620.4694328704</c:v>
                </c:pt>
                <c:pt idx="121">
                  <c:v>42620.4694444444</c:v>
                </c:pt>
                <c:pt idx="122">
                  <c:v>42620.4694560185</c:v>
                </c:pt>
                <c:pt idx="123">
                  <c:v>42620.4694675926</c:v>
                </c:pt>
                <c:pt idx="124">
                  <c:v>42620.4694791667</c:v>
                </c:pt>
                <c:pt idx="125">
                  <c:v>42620.4694907407</c:v>
                </c:pt>
                <c:pt idx="126">
                  <c:v>42620.4695023148</c:v>
                </c:pt>
                <c:pt idx="127">
                  <c:v>42620.4695138889</c:v>
                </c:pt>
                <c:pt idx="128">
                  <c:v>42620.469525463</c:v>
                </c:pt>
                <c:pt idx="129">
                  <c:v>42620.469537037</c:v>
                </c:pt>
                <c:pt idx="130">
                  <c:v>42620.4695486111</c:v>
                </c:pt>
                <c:pt idx="131">
                  <c:v>42620.4695601852</c:v>
                </c:pt>
                <c:pt idx="132">
                  <c:v>42620.4695717593</c:v>
                </c:pt>
                <c:pt idx="133">
                  <c:v>42620.4706828704</c:v>
                </c:pt>
                <c:pt idx="134">
                  <c:v>42620.4706944444</c:v>
                </c:pt>
                <c:pt idx="135">
                  <c:v>42620.4707060185</c:v>
                </c:pt>
                <c:pt idx="136">
                  <c:v>42620.4707175926</c:v>
                </c:pt>
                <c:pt idx="137">
                  <c:v>42620.4707291667</c:v>
                </c:pt>
                <c:pt idx="138">
                  <c:v>42620.4707407407</c:v>
                </c:pt>
                <c:pt idx="139">
                  <c:v>42620.4707523148</c:v>
                </c:pt>
                <c:pt idx="140">
                  <c:v>42620.4707638889</c:v>
                </c:pt>
                <c:pt idx="141">
                  <c:v>42620.470775463</c:v>
                </c:pt>
                <c:pt idx="142">
                  <c:v>42620.470787037</c:v>
                </c:pt>
                <c:pt idx="143">
                  <c:v>42620.4707986111</c:v>
                </c:pt>
                <c:pt idx="144">
                  <c:v>42620.4708101852</c:v>
                </c:pt>
                <c:pt idx="145">
                  <c:v>42620.4708217593</c:v>
                </c:pt>
                <c:pt idx="146">
                  <c:v>42620.4708333333</c:v>
                </c:pt>
                <c:pt idx="147">
                  <c:v>42620.4708449074</c:v>
                </c:pt>
                <c:pt idx="148">
                  <c:v>42620.4708564815</c:v>
                </c:pt>
                <c:pt idx="149">
                  <c:v>42620.4708680556</c:v>
                </c:pt>
                <c:pt idx="150">
                  <c:v>42620.4708796296</c:v>
                </c:pt>
                <c:pt idx="151">
                  <c:v>42620.4708912037</c:v>
                </c:pt>
                <c:pt idx="152">
                  <c:v>42620.4718634259</c:v>
                </c:pt>
                <c:pt idx="153">
                  <c:v>42620.471875</c:v>
                </c:pt>
                <c:pt idx="154">
                  <c:v>42620.4718865741</c:v>
                </c:pt>
                <c:pt idx="155">
                  <c:v>42620.4718981481</c:v>
                </c:pt>
                <c:pt idx="156">
                  <c:v>42620.4719097222</c:v>
                </c:pt>
                <c:pt idx="157">
                  <c:v>42620.4719212963</c:v>
                </c:pt>
                <c:pt idx="158">
                  <c:v>42620.4719328704</c:v>
                </c:pt>
                <c:pt idx="159">
                  <c:v>42620.4719444444</c:v>
                </c:pt>
                <c:pt idx="160">
                  <c:v>42620.4719560185</c:v>
                </c:pt>
                <c:pt idx="161">
                  <c:v>42620.4719675926</c:v>
                </c:pt>
                <c:pt idx="162">
                  <c:v>42620.4719791667</c:v>
                </c:pt>
                <c:pt idx="163">
                  <c:v>42620.4719907407</c:v>
                </c:pt>
                <c:pt idx="164">
                  <c:v>42620.4720023148</c:v>
                </c:pt>
                <c:pt idx="165">
                  <c:v>42620.4720138889</c:v>
                </c:pt>
                <c:pt idx="166">
                  <c:v>42620.472025463</c:v>
                </c:pt>
                <c:pt idx="167">
                  <c:v>42620.472037037</c:v>
                </c:pt>
                <c:pt idx="168">
                  <c:v>42620.4720486111</c:v>
                </c:pt>
                <c:pt idx="169">
                  <c:v>42620.4720601852</c:v>
                </c:pt>
                <c:pt idx="170">
                  <c:v>42620.4720717593</c:v>
                </c:pt>
                <c:pt idx="171">
                  <c:v>42620.473125</c:v>
                </c:pt>
                <c:pt idx="172">
                  <c:v>42620.4731365741</c:v>
                </c:pt>
                <c:pt idx="173">
                  <c:v>42620.4731481482</c:v>
                </c:pt>
                <c:pt idx="174">
                  <c:v>42620.4731597222</c:v>
                </c:pt>
                <c:pt idx="175">
                  <c:v>42620.4731712963</c:v>
                </c:pt>
                <c:pt idx="176">
                  <c:v>42620.4731828704</c:v>
                </c:pt>
                <c:pt idx="177">
                  <c:v>42620.4731944444</c:v>
                </c:pt>
                <c:pt idx="178">
                  <c:v>42620.4732060185</c:v>
                </c:pt>
                <c:pt idx="179">
                  <c:v>42620.4732175926</c:v>
                </c:pt>
                <c:pt idx="180">
                  <c:v>42620.4732291667</c:v>
                </c:pt>
                <c:pt idx="181">
                  <c:v>42620.4732407407</c:v>
                </c:pt>
                <c:pt idx="182">
                  <c:v>42620.4732523148</c:v>
                </c:pt>
                <c:pt idx="183">
                  <c:v>42620.4732638889</c:v>
                </c:pt>
                <c:pt idx="184">
                  <c:v>42620.473275463</c:v>
                </c:pt>
                <c:pt idx="185">
                  <c:v>42620.473287037</c:v>
                </c:pt>
                <c:pt idx="186">
                  <c:v>42620.4732986111</c:v>
                </c:pt>
                <c:pt idx="187">
                  <c:v>42620.4733101852</c:v>
                </c:pt>
                <c:pt idx="188">
                  <c:v>42620.4733217593</c:v>
                </c:pt>
                <c:pt idx="189">
                  <c:v>42620.4733333333</c:v>
                </c:pt>
                <c:pt idx="190">
                  <c:v>42620.4743634259</c:v>
                </c:pt>
                <c:pt idx="191">
                  <c:v>42620.474375</c:v>
                </c:pt>
                <c:pt idx="192">
                  <c:v>42620.4743865741</c:v>
                </c:pt>
                <c:pt idx="193">
                  <c:v>42620.4743981482</c:v>
                </c:pt>
                <c:pt idx="194">
                  <c:v>42620.4744097222</c:v>
                </c:pt>
                <c:pt idx="195">
                  <c:v>42620.4744212963</c:v>
                </c:pt>
                <c:pt idx="196">
                  <c:v>42620.4744328704</c:v>
                </c:pt>
                <c:pt idx="197">
                  <c:v>42620.4744444444</c:v>
                </c:pt>
                <c:pt idx="198">
                  <c:v>42620.4744560185</c:v>
                </c:pt>
                <c:pt idx="199">
                  <c:v>42620.4744675926</c:v>
                </c:pt>
                <c:pt idx="200">
                  <c:v>42620.4744791667</c:v>
                </c:pt>
                <c:pt idx="201">
                  <c:v>42620.4744907407</c:v>
                </c:pt>
                <c:pt idx="202">
                  <c:v>42620.4745023148</c:v>
                </c:pt>
                <c:pt idx="203">
                  <c:v>42620.4745138889</c:v>
                </c:pt>
                <c:pt idx="204">
                  <c:v>42620.474525463</c:v>
                </c:pt>
                <c:pt idx="205">
                  <c:v>42620.474537037</c:v>
                </c:pt>
                <c:pt idx="206">
                  <c:v>42620.4745486111</c:v>
                </c:pt>
                <c:pt idx="207">
                  <c:v>42620.4745601852</c:v>
                </c:pt>
                <c:pt idx="208">
                  <c:v>42620.4745717593</c:v>
                </c:pt>
                <c:pt idx="209">
                  <c:v>42620.4756481481</c:v>
                </c:pt>
                <c:pt idx="210">
                  <c:v>42620.4756597222</c:v>
                </c:pt>
                <c:pt idx="211">
                  <c:v>42620.4756712963</c:v>
                </c:pt>
                <c:pt idx="212">
                  <c:v>42620.4756828704</c:v>
                </c:pt>
                <c:pt idx="213">
                  <c:v>42620.4756944444</c:v>
                </c:pt>
                <c:pt idx="214">
                  <c:v>42620.4757060185</c:v>
                </c:pt>
                <c:pt idx="215">
                  <c:v>42620.4757175926</c:v>
                </c:pt>
                <c:pt idx="216">
                  <c:v>42620.4757291667</c:v>
                </c:pt>
                <c:pt idx="217">
                  <c:v>42620.4757407407</c:v>
                </c:pt>
                <c:pt idx="218">
                  <c:v>42620.4757523148</c:v>
                </c:pt>
                <c:pt idx="219">
                  <c:v>42620.4757638889</c:v>
                </c:pt>
                <c:pt idx="220">
                  <c:v>42620.475775463</c:v>
                </c:pt>
                <c:pt idx="221">
                  <c:v>42620.475787037</c:v>
                </c:pt>
                <c:pt idx="222">
                  <c:v>42620.4757986111</c:v>
                </c:pt>
                <c:pt idx="223">
                  <c:v>42620.4758101852</c:v>
                </c:pt>
                <c:pt idx="224">
                  <c:v>42620.4758217593</c:v>
                </c:pt>
                <c:pt idx="225">
                  <c:v>42620.4758333333</c:v>
                </c:pt>
                <c:pt idx="226">
                  <c:v>42620.4758449074</c:v>
                </c:pt>
                <c:pt idx="227">
                  <c:v>42620.4758564815</c:v>
                </c:pt>
                <c:pt idx="228">
                  <c:v>42620.4769097222</c:v>
                </c:pt>
                <c:pt idx="229">
                  <c:v>42620.4769212963</c:v>
                </c:pt>
                <c:pt idx="230">
                  <c:v>42620.4769328704</c:v>
                </c:pt>
                <c:pt idx="231">
                  <c:v>42620.4769444444</c:v>
                </c:pt>
                <c:pt idx="232">
                  <c:v>42620.4769560185</c:v>
                </c:pt>
                <c:pt idx="233">
                  <c:v>42620.4769675926</c:v>
                </c:pt>
                <c:pt idx="234">
                  <c:v>42620.4769791667</c:v>
                </c:pt>
                <c:pt idx="235">
                  <c:v>42620.4769907407</c:v>
                </c:pt>
                <c:pt idx="236">
                  <c:v>42620.4770023148</c:v>
                </c:pt>
                <c:pt idx="237">
                  <c:v>42620.4770138889</c:v>
                </c:pt>
                <c:pt idx="238">
                  <c:v>42620.477025463</c:v>
                </c:pt>
                <c:pt idx="239">
                  <c:v>42620.477037037</c:v>
                </c:pt>
                <c:pt idx="240">
                  <c:v>42620.4770486111</c:v>
                </c:pt>
                <c:pt idx="241">
                  <c:v>42620.4770601852</c:v>
                </c:pt>
                <c:pt idx="242">
                  <c:v>42620.4770717593</c:v>
                </c:pt>
                <c:pt idx="243">
                  <c:v>42620.4770833333</c:v>
                </c:pt>
                <c:pt idx="244">
                  <c:v>42620.4770949074</c:v>
                </c:pt>
                <c:pt idx="245">
                  <c:v>42620.4771064815</c:v>
                </c:pt>
                <c:pt idx="246">
                  <c:v>42620.4771180556</c:v>
                </c:pt>
                <c:pt idx="247">
                  <c:v>42620.4780671296</c:v>
                </c:pt>
                <c:pt idx="248">
                  <c:v>42620.4780787037</c:v>
                </c:pt>
                <c:pt idx="249">
                  <c:v>42620.4780902778</c:v>
                </c:pt>
                <c:pt idx="250">
                  <c:v>42620.4781018519</c:v>
                </c:pt>
                <c:pt idx="251">
                  <c:v>42620.4781134259</c:v>
                </c:pt>
                <c:pt idx="252">
                  <c:v>42620.478125</c:v>
                </c:pt>
                <c:pt idx="253">
                  <c:v>42620.4781365741</c:v>
                </c:pt>
                <c:pt idx="254">
                  <c:v>42620.4781481481</c:v>
                </c:pt>
                <c:pt idx="255">
                  <c:v>42620.4781597222</c:v>
                </c:pt>
                <c:pt idx="256">
                  <c:v>42620.4781712963</c:v>
                </c:pt>
                <c:pt idx="257">
                  <c:v>42620.4781828704</c:v>
                </c:pt>
                <c:pt idx="258">
                  <c:v>42620.4781944444</c:v>
                </c:pt>
                <c:pt idx="259">
                  <c:v>42620.4782060185</c:v>
                </c:pt>
                <c:pt idx="260">
                  <c:v>42620.4782175926</c:v>
                </c:pt>
                <c:pt idx="261">
                  <c:v>42620.4782291667</c:v>
                </c:pt>
                <c:pt idx="262">
                  <c:v>42620.4782407407</c:v>
                </c:pt>
                <c:pt idx="263">
                  <c:v>42620.4782523148</c:v>
                </c:pt>
                <c:pt idx="264">
                  <c:v>42620.4782638889</c:v>
                </c:pt>
                <c:pt idx="265">
                  <c:v>42620.478275463</c:v>
                </c:pt>
                <c:pt idx="266">
                  <c:v>42620.4792939815</c:v>
                </c:pt>
                <c:pt idx="267">
                  <c:v>42620.4793055556</c:v>
                </c:pt>
                <c:pt idx="268">
                  <c:v>42620.4793171296</c:v>
                </c:pt>
                <c:pt idx="269">
                  <c:v>42620.4793287037</c:v>
                </c:pt>
                <c:pt idx="270">
                  <c:v>42620.4793402778</c:v>
                </c:pt>
                <c:pt idx="271">
                  <c:v>42620.4793518518</c:v>
                </c:pt>
                <c:pt idx="272">
                  <c:v>42620.4793634259</c:v>
                </c:pt>
                <c:pt idx="273">
                  <c:v>42620.479375</c:v>
                </c:pt>
                <c:pt idx="274">
                  <c:v>42620.4793865741</c:v>
                </c:pt>
                <c:pt idx="275">
                  <c:v>42620.4793981481</c:v>
                </c:pt>
                <c:pt idx="276">
                  <c:v>42620.4794097222</c:v>
                </c:pt>
                <c:pt idx="277">
                  <c:v>42620.4794212963</c:v>
                </c:pt>
                <c:pt idx="278">
                  <c:v>42620.4794328704</c:v>
                </c:pt>
                <c:pt idx="279">
                  <c:v>42620.4794444444</c:v>
                </c:pt>
                <c:pt idx="280">
                  <c:v>42620.4794560185</c:v>
                </c:pt>
                <c:pt idx="281">
                  <c:v>42620.4794675926</c:v>
                </c:pt>
                <c:pt idx="282">
                  <c:v>42620.4794791667</c:v>
                </c:pt>
                <c:pt idx="283">
                  <c:v>42620.4794907407</c:v>
                </c:pt>
                <c:pt idx="284">
                  <c:v>42620.4795023148</c:v>
                </c:pt>
                <c:pt idx="285">
                  <c:v>42620.4806018519</c:v>
                </c:pt>
                <c:pt idx="286">
                  <c:v>42620.4806134259</c:v>
                </c:pt>
                <c:pt idx="287">
                  <c:v>42620.480625</c:v>
                </c:pt>
                <c:pt idx="288">
                  <c:v>42620.4806365741</c:v>
                </c:pt>
                <c:pt idx="289">
                  <c:v>42620.4806481482</c:v>
                </c:pt>
                <c:pt idx="290">
                  <c:v>42620.4806597222</c:v>
                </c:pt>
                <c:pt idx="291">
                  <c:v>42620.4806712963</c:v>
                </c:pt>
                <c:pt idx="292">
                  <c:v>42620.4806828704</c:v>
                </c:pt>
                <c:pt idx="293">
                  <c:v>42620.4806944444</c:v>
                </c:pt>
                <c:pt idx="294">
                  <c:v>42620.4807060185</c:v>
                </c:pt>
                <c:pt idx="295">
                  <c:v>42620.4807175926</c:v>
                </c:pt>
                <c:pt idx="296">
                  <c:v>42620.4807291667</c:v>
                </c:pt>
                <c:pt idx="297">
                  <c:v>42620.4807407407</c:v>
                </c:pt>
                <c:pt idx="298">
                  <c:v>42620.4807523148</c:v>
                </c:pt>
                <c:pt idx="299">
                  <c:v>42620.4807638889</c:v>
                </c:pt>
                <c:pt idx="300">
                  <c:v>42620.480775463</c:v>
                </c:pt>
                <c:pt idx="301">
                  <c:v>42620.480787037</c:v>
                </c:pt>
                <c:pt idx="302">
                  <c:v>42620.4807986111</c:v>
                </c:pt>
                <c:pt idx="303">
                  <c:v>42620.4808101852</c:v>
                </c:pt>
                <c:pt idx="304">
                  <c:v>42620.4819212963</c:v>
                </c:pt>
                <c:pt idx="305">
                  <c:v>42620.4819328704</c:v>
                </c:pt>
                <c:pt idx="306">
                  <c:v>42620.4819444444</c:v>
                </c:pt>
                <c:pt idx="307">
                  <c:v>42620.4819560185</c:v>
                </c:pt>
                <c:pt idx="308">
                  <c:v>42620.4819675926</c:v>
                </c:pt>
                <c:pt idx="309">
                  <c:v>42620.4819791667</c:v>
                </c:pt>
                <c:pt idx="310">
                  <c:v>42620.4819907407</c:v>
                </c:pt>
                <c:pt idx="311">
                  <c:v>42620.4820023148</c:v>
                </c:pt>
                <c:pt idx="312">
                  <c:v>42620.4820138889</c:v>
                </c:pt>
                <c:pt idx="313">
                  <c:v>42620.482025463</c:v>
                </c:pt>
                <c:pt idx="314">
                  <c:v>42620.482037037</c:v>
                </c:pt>
                <c:pt idx="315">
                  <c:v>42620.4820486111</c:v>
                </c:pt>
                <c:pt idx="316">
                  <c:v>42620.4820601852</c:v>
                </c:pt>
                <c:pt idx="317">
                  <c:v>42620.4820717593</c:v>
                </c:pt>
                <c:pt idx="318">
                  <c:v>42620.4820833333</c:v>
                </c:pt>
                <c:pt idx="319">
                  <c:v>42620.4820949074</c:v>
                </c:pt>
                <c:pt idx="320">
                  <c:v>42620.4821064815</c:v>
                </c:pt>
                <c:pt idx="321">
                  <c:v>42620.4821180556</c:v>
                </c:pt>
                <c:pt idx="322">
                  <c:v>42620.4821296296</c:v>
                </c:pt>
                <c:pt idx="323">
                  <c:v>42620.4831597222</c:v>
                </c:pt>
                <c:pt idx="324">
                  <c:v>42620.4831712963</c:v>
                </c:pt>
                <c:pt idx="325">
                  <c:v>42620.4831828704</c:v>
                </c:pt>
                <c:pt idx="326">
                  <c:v>42620.4831944444</c:v>
                </c:pt>
                <c:pt idx="327">
                  <c:v>42620.4832060185</c:v>
                </c:pt>
                <c:pt idx="328">
                  <c:v>42620.4832175926</c:v>
                </c:pt>
                <c:pt idx="329">
                  <c:v>42620.4832291667</c:v>
                </c:pt>
                <c:pt idx="330">
                  <c:v>42620.4832407407</c:v>
                </c:pt>
                <c:pt idx="331">
                  <c:v>42620.4832523148</c:v>
                </c:pt>
                <c:pt idx="332">
                  <c:v>42620.4832638889</c:v>
                </c:pt>
                <c:pt idx="333">
                  <c:v>42620.483275463</c:v>
                </c:pt>
                <c:pt idx="334">
                  <c:v>42620.483287037</c:v>
                </c:pt>
                <c:pt idx="335">
                  <c:v>42620.4832986111</c:v>
                </c:pt>
                <c:pt idx="336">
                  <c:v>42620.4833101852</c:v>
                </c:pt>
                <c:pt idx="337">
                  <c:v>42620.4833217593</c:v>
                </c:pt>
                <c:pt idx="338">
                  <c:v>42620.4833333333</c:v>
                </c:pt>
                <c:pt idx="339">
                  <c:v>42620.4833449074</c:v>
                </c:pt>
                <c:pt idx="340">
                  <c:v>42620.4833564815</c:v>
                </c:pt>
                <c:pt idx="341">
                  <c:v>42620.4833680556</c:v>
                </c:pt>
                <c:pt idx="342">
                  <c:v>42620.4843634259</c:v>
                </c:pt>
                <c:pt idx="343">
                  <c:v>42620.484375</c:v>
                </c:pt>
                <c:pt idx="344">
                  <c:v>42620.4843865741</c:v>
                </c:pt>
                <c:pt idx="345">
                  <c:v>42620.4843981481</c:v>
                </c:pt>
                <c:pt idx="346">
                  <c:v>42620.4844097222</c:v>
                </c:pt>
                <c:pt idx="347">
                  <c:v>42620.4844212963</c:v>
                </c:pt>
                <c:pt idx="348">
                  <c:v>42620.4844328704</c:v>
                </c:pt>
                <c:pt idx="349">
                  <c:v>42620.4844444444</c:v>
                </c:pt>
                <c:pt idx="350">
                  <c:v>42620.4844560185</c:v>
                </c:pt>
                <c:pt idx="351">
                  <c:v>42620.4844675926</c:v>
                </c:pt>
                <c:pt idx="352">
                  <c:v>42620.4844791667</c:v>
                </c:pt>
                <c:pt idx="353">
                  <c:v>42620.4844907407</c:v>
                </c:pt>
                <c:pt idx="354">
                  <c:v>42620.4845023148</c:v>
                </c:pt>
                <c:pt idx="355">
                  <c:v>42620.4845138889</c:v>
                </c:pt>
                <c:pt idx="356">
                  <c:v>42620.484525463</c:v>
                </c:pt>
                <c:pt idx="357">
                  <c:v>42620.484537037</c:v>
                </c:pt>
                <c:pt idx="358">
                  <c:v>42620.4845486111</c:v>
                </c:pt>
                <c:pt idx="359">
                  <c:v>42620.4845601852</c:v>
                </c:pt>
                <c:pt idx="360">
                  <c:v>42620.4845717593</c:v>
                </c:pt>
                <c:pt idx="361">
                  <c:v>42620.4855324074</c:v>
                </c:pt>
                <c:pt idx="362">
                  <c:v>42620.4855439815</c:v>
                </c:pt>
                <c:pt idx="363">
                  <c:v>42620.4855555556</c:v>
                </c:pt>
                <c:pt idx="364">
                  <c:v>42620.4855671296</c:v>
                </c:pt>
                <c:pt idx="365">
                  <c:v>42620.4855787037</c:v>
                </c:pt>
                <c:pt idx="366">
                  <c:v>42620.4855902778</c:v>
                </c:pt>
                <c:pt idx="367">
                  <c:v>42620.4856018519</c:v>
                </c:pt>
                <c:pt idx="368">
                  <c:v>42620.4856134259</c:v>
                </c:pt>
                <c:pt idx="369">
                  <c:v>42620.485625</c:v>
                </c:pt>
                <c:pt idx="370">
                  <c:v>42620.4856365741</c:v>
                </c:pt>
                <c:pt idx="371">
                  <c:v>42620.4856481481</c:v>
                </c:pt>
                <c:pt idx="372">
                  <c:v>42620.4856597222</c:v>
                </c:pt>
                <c:pt idx="373">
                  <c:v>42620.4856712963</c:v>
                </c:pt>
                <c:pt idx="374">
                  <c:v>42620.4856828704</c:v>
                </c:pt>
                <c:pt idx="375">
                  <c:v>42620.4856944444</c:v>
                </c:pt>
                <c:pt idx="376">
                  <c:v>42620.4857060185</c:v>
                </c:pt>
                <c:pt idx="377">
                  <c:v>42620.4857175926</c:v>
                </c:pt>
                <c:pt idx="378">
                  <c:v>42620.4857291667</c:v>
                </c:pt>
                <c:pt idx="379">
                  <c:v>42620.4857407407</c:v>
                </c:pt>
              </c:numCache>
            </c:numRef>
          </c:cat>
          <c:val>
            <c:numRef>
              <c:f>Nicstat!$U$39:$U$418</c:f>
              <c:numCache>
                <c:formatCode>General</c:formatCode>
                <c:ptCount val="380"/>
                <c:pt idx="0">
                  <c:v>1504.8</c:v>
                </c:pt>
                <c:pt idx="1">
                  <c:v>1505.4</c:v>
                </c:pt>
                <c:pt idx="2">
                  <c:v>1504.2</c:v>
                </c:pt>
                <c:pt idx="3">
                  <c:v>1504.4</c:v>
                </c:pt>
                <c:pt idx="4">
                  <c:v>1508.4</c:v>
                </c:pt>
                <c:pt idx="5">
                  <c:v>1505.8</c:v>
                </c:pt>
                <c:pt idx="6">
                  <c:v>1503.9</c:v>
                </c:pt>
                <c:pt idx="7">
                  <c:v>1504.5</c:v>
                </c:pt>
                <c:pt idx="8">
                  <c:v>1504.7</c:v>
                </c:pt>
                <c:pt idx="9">
                  <c:v>1505.5</c:v>
                </c:pt>
                <c:pt idx="10">
                  <c:v>1504.6</c:v>
                </c:pt>
                <c:pt idx="11">
                  <c:v>1504</c:v>
                </c:pt>
                <c:pt idx="12">
                  <c:v>1504.8</c:v>
                </c:pt>
                <c:pt idx="13">
                  <c:v>1505.4</c:v>
                </c:pt>
                <c:pt idx="14">
                  <c:v>1504.3</c:v>
                </c:pt>
                <c:pt idx="15">
                  <c:v>1504.8</c:v>
                </c:pt>
                <c:pt idx="16">
                  <c:v>1507.4</c:v>
                </c:pt>
                <c:pt idx="17">
                  <c:v>1501.2</c:v>
                </c:pt>
                <c:pt idx="18">
                  <c:v>1504</c:v>
                </c:pt>
                <c:pt idx="19">
                  <c:v>1500.5</c:v>
                </c:pt>
                <c:pt idx="20">
                  <c:v>1499.2</c:v>
                </c:pt>
                <c:pt idx="21">
                  <c:v>1499</c:v>
                </c:pt>
                <c:pt idx="22">
                  <c:v>1496.8</c:v>
                </c:pt>
                <c:pt idx="23">
                  <c:v>1495.2</c:v>
                </c:pt>
                <c:pt idx="24">
                  <c:v>1497.5</c:v>
                </c:pt>
                <c:pt idx="25">
                  <c:v>1499.5</c:v>
                </c:pt>
                <c:pt idx="26">
                  <c:v>1499.4</c:v>
                </c:pt>
                <c:pt idx="27">
                  <c:v>1494.3</c:v>
                </c:pt>
                <c:pt idx="28">
                  <c:v>1479.4</c:v>
                </c:pt>
                <c:pt idx="29">
                  <c:v>1499.1</c:v>
                </c:pt>
                <c:pt idx="30">
                  <c:v>1498.8</c:v>
                </c:pt>
                <c:pt idx="31">
                  <c:v>1500</c:v>
                </c:pt>
                <c:pt idx="32">
                  <c:v>1505.3</c:v>
                </c:pt>
                <c:pt idx="33">
                  <c:v>1504.4</c:v>
                </c:pt>
                <c:pt idx="34">
                  <c:v>1498.7</c:v>
                </c:pt>
                <c:pt idx="35">
                  <c:v>1501.4</c:v>
                </c:pt>
                <c:pt idx="36">
                  <c:v>1502.3</c:v>
                </c:pt>
                <c:pt idx="37">
                  <c:v>1498.1</c:v>
                </c:pt>
                <c:pt idx="38">
                  <c:v>1502.4</c:v>
                </c:pt>
                <c:pt idx="39">
                  <c:v>1504.3</c:v>
                </c:pt>
                <c:pt idx="40">
                  <c:v>0</c:v>
                </c:pt>
                <c:pt idx="41">
                  <c:v>1505.5</c:v>
                </c:pt>
                <c:pt idx="42">
                  <c:v>1504.5</c:v>
                </c:pt>
                <c:pt idx="43">
                  <c:v>1504.8</c:v>
                </c:pt>
                <c:pt idx="44">
                  <c:v>1504.6</c:v>
                </c:pt>
                <c:pt idx="45">
                  <c:v>1504.8</c:v>
                </c:pt>
                <c:pt idx="46">
                  <c:v>1505.4</c:v>
                </c:pt>
                <c:pt idx="47">
                  <c:v>1504.2</c:v>
                </c:pt>
                <c:pt idx="48">
                  <c:v>1504.8</c:v>
                </c:pt>
                <c:pt idx="49">
                  <c:v>1504.8</c:v>
                </c:pt>
                <c:pt idx="50">
                  <c:v>1506.4</c:v>
                </c:pt>
                <c:pt idx="51">
                  <c:v>1501.7</c:v>
                </c:pt>
                <c:pt idx="52">
                  <c:v>1504.8</c:v>
                </c:pt>
                <c:pt idx="53">
                  <c:v>1506.6</c:v>
                </c:pt>
                <c:pt idx="54">
                  <c:v>1503.1</c:v>
                </c:pt>
                <c:pt idx="55">
                  <c:v>1505.1</c:v>
                </c:pt>
                <c:pt idx="56">
                  <c:v>1505</c:v>
                </c:pt>
                <c:pt idx="57">
                  <c:v>1504.7</c:v>
                </c:pt>
                <c:pt idx="58">
                  <c:v>1504.4</c:v>
                </c:pt>
                <c:pt idx="59">
                  <c:v>1504.8</c:v>
                </c:pt>
                <c:pt idx="60">
                  <c:v>1504.9</c:v>
                </c:pt>
                <c:pt idx="61">
                  <c:v>1504.7</c:v>
                </c:pt>
                <c:pt idx="62">
                  <c:v>1504.8</c:v>
                </c:pt>
                <c:pt idx="63">
                  <c:v>1504</c:v>
                </c:pt>
                <c:pt idx="64">
                  <c:v>1507.3</c:v>
                </c:pt>
                <c:pt idx="65">
                  <c:v>1501.9</c:v>
                </c:pt>
                <c:pt idx="66">
                  <c:v>1504.8</c:v>
                </c:pt>
                <c:pt idx="67">
                  <c:v>1504.8</c:v>
                </c:pt>
                <c:pt idx="68">
                  <c:v>1505.3</c:v>
                </c:pt>
                <c:pt idx="69">
                  <c:v>1504.9</c:v>
                </c:pt>
                <c:pt idx="70">
                  <c:v>1504.3</c:v>
                </c:pt>
                <c:pt idx="71">
                  <c:v>1506.2</c:v>
                </c:pt>
                <c:pt idx="72">
                  <c:v>1504.7</c:v>
                </c:pt>
                <c:pt idx="73">
                  <c:v>1504.3</c:v>
                </c:pt>
                <c:pt idx="74">
                  <c:v>1504.4</c:v>
                </c:pt>
                <c:pt idx="75">
                  <c:v>1503.8</c:v>
                </c:pt>
                <c:pt idx="76">
                  <c:v>1504.6</c:v>
                </c:pt>
                <c:pt idx="77">
                  <c:v>1496.3</c:v>
                </c:pt>
                <c:pt idx="78">
                  <c:v>1501.7</c:v>
                </c:pt>
                <c:pt idx="79">
                  <c:v>1504.8</c:v>
                </c:pt>
                <c:pt idx="80">
                  <c:v>1505</c:v>
                </c:pt>
                <c:pt idx="81">
                  <c:v>1504.4</c:v>
                </c:pt>
                <c:pt idx="82">
                  <c:v>1504.7</c:v>
                </c:pt>
                <c:pt idx="83">
                  <c:v>1504.7</c:v>
                </c:pt>
                <c:pt idx="84">
                  <c:v>1507.8</c:v>
                </c:pt>
                <c:pt idx="85">
                  <c:v>1501.7</c:v>
                </c:pt>
                <c:pt idx="86">
                  <c:v>1504.7</c:v>
                </c:pt>
                <c:pt idx="87">
                  <c:v>1504.8</c:v>
                </c:pt>
                <c:pt idx="88">
                  <c:v>1489.9</c:v>
                </c:pt>
                <c:pt idx="89">
                  <c:v>1481.8</c:v>
                </c:pt>
                <c:pt idx="90">
                  <c:v>1491.8</c:v>
                </c:pt>
                <c:pt idx="91">
                  <c:v>1494.8</c:v>
                </c:pt>
                <c:pt idx="92">
                  <c:v>1490.4</c:v>
                </c:pt>
                <c:pt idx="93">
                  <c:v>124</c:v>
                </c:pt>
                <c:pt idx="94">
                  <c:v>124</c:v>
                </c:pt>
                <c:pt idx="95">
                  <c:v>1504.5</c:v>
                </c:pt>
                <c:pt idx="96">
                  <c:v>1504.8</c:v>
                </c:pt>
                <c:pt idx="97">
                  <c:v>1504.8</c:v>
                </c:pt>
                <c:pt idx="98">
                  <c:v>1506.3</c:v>
                </c:pt>
                <c:pt idx="99">
                  <c:v>1503.3</c:v>
                </c:pt>
                <c:pt idx="100">
                  <c:v>1504.8</c:v>
                </c:pt>
                <c:pt idx="101">
                  <c:v>1504.8</c:v>
                </c:pt>
                <c:pt idx="102">
                  <c:v>1505.6</c:v>
                </c:pt>
                <c:pt idx="103">
                  <c:v>1505</c:v>
                </c:pt>
                <c:pt idx="104">
                  <c:v>1505.1</c:v>
                </c:pt>
                <c:pt idx="105">
                  <c:v>1501.6</c:v>
                </c:pt>
                <c:pt idx="106">
                  <c:v>0</c:v>
                </c:pt>
                <c:pt idx="107">
                  <c:v>1502.9</c:v>
                </c:pt>
                <c:pt idx="108">
                  <c:v>1504.8</c:v>
                </c:pt>
                <c:pt idx="109">
                  <c:v>1506</c:v>
                </c:pt>
                <c:pt idx="110">
                  <c:v>1504.2</c:v>
                </c:pt>
                <c:pt idx="111">
                  <c:v>1505.1</c:v>
                </c:pt>
                <c:pt idx="112">
                  <c:v>1503.7</c:v>
                </c:pt>
                <c:pt idx="113">
                  <c:v>1504.9</c:v>
                </c:pt>
                <c:pt idx="114">
                  <c:v>1416.2</c:v>
                </c:pt>
                <c:pt idx="115">
                  <c:v>1446.5</c:v>
                </c:pt>
                <c:pt idx="116">
                  <c:v>1454.5</c:v>
                </c:pt>
                <c:pt idx="117">
                  <c:v>1446.8</c:v>
                </c:pt>
                <c:pt idx="118">
                  <c:v>1455.1</c:v>
                </c:pt>
                <c:pt idx="119">
                  <c:v>1456</c:v>
                </c:pt>
                <c:pt idx="120">
                  <c:v>1454.8</c:v>
                </c:pt>
                <c:pt idx="121">
                  <c:v>1465.4</c:v>
                </c:pt>
                <c:pt idx="122">
                  <c:v>1505.1</c:v>
                </c:pt>
                <c:pt idx="123">
                  <c:v>1503</c:v>
                </c:pt>
                <c:pt idx="124">
                  <c:v>1502.7</c:v>
                </c:pt>
                <c:pt idx="125">
                  <c:v>1499.8</c:v>
                </c:pt>
                <c:pt idx="126">
                  <c:v>1503.2</c:v>
                </c:pt>
                <c:pt idx="127">
                  <c:v>1504</c:v>
                </c:pt>
                <c:pt idx="128">
                  <c:v>1498.3</c:v>
                </c:pt>
                <c:pt idx="129">
                  <c:v>1501.9</c:v>
                </c:pt>
                <c:pt idx="130">
                  <c:v>1503</c:v>
                </c:pt>
                <c:pt idx="131">
                  <c:v>1502.4</c:v>
                </c:pt>
                <c:pt idx="132">
                  <c:v>1504.1</c:v>
                </c:pt>
                <c:pt idx="133">
                  <c:v>0</c:v>
                </c:pt>
                <c:pt idx="134">
                  <c:v>1491.5</c:v>
                </c:pt>
                <c:pt idx="135">
                  <c:v>1494</c:v>
                </c:pt>
                <c:pt idx="136">
                  <c:v>1494</c:v>
                </c:pt>
                <c:pt idx="137">
                  <c:v>1493.6</c:v>
                </c:pt>
                <c:pt idx="138">
                  <c:v>1493</c:v>
                </c:pt>
                <c:pt idx="139">
                  <c:v>1492.2</c:v>
                </c:pt>
                <c:pt idx="140">
                  <c:v>1493.4</c:v>
                </c:pt>
                <c:pt idx="141">
                  <c:v>1485.9</c:v>
                </c:pt>
                <c:pt idx="142">
                  <c:v>1483.3</c:v>
                </c:pt>
                <c:pt idx="143">
                  <c:v>1494.1</c:v>
                </c:pt>
                <c:pt idx="144">
                  <c:v>1469.9</c:v>
                </c:pt>
                <c:pt idx="145">
                  <c:v>1477.4</c:v>
                </c:pt>
                <c:pt idx="146">
                  <c:v>1492.8</c:v>
                </c:pt>
                <c:pt idx="147">
                  <c:v>1500</c:v>
                </c:pt>
                <c:pt idx="148">
                  <c:v>1497.9</c:v>
                </c:pt>
                <c:pt idx="149">
                  <c:v>1499.4</c:v>
                </c:pt>
                <c:pt idx="150">
                  <c:v>1498.8</c:v>
                </c:pt>
                <c:pt idx="151">
                  <c:v>1499.3</c:v>
                </c:pt>
                <c:pt idx="152">
                  <c:v>1499.2</c:v>
                </c:pt>
                <c:pt idx="153">
                  <c:v>1501.7</c:v>
                </c:pt>
                <c:pt idx="154">
                  <c:v>1408.6</c:v>
                </c:pt>
                <c:pt idx="155">
                  <c:v>1430.2</c:v>
                </c:pt>
                <c:pt idx="156">
                  <c:v>1451.3</c:v>
                </c:pt>
                <c:pt idx="157">
                  <c:v>1483.3</c:v>
                </c:pt>
                <c:pt idx="158">
                  <c:v>1497.6</c:v>
                </c:pt>
                <c:pt idx="159">
                  <c:v>1497.8</c:v>
                </c:pt>
                <c:pt idx="160">
                  <c:v>1497.8</c:v>
                </c:pt>
                <c:pt idx="161">
                  <c:v>1497.3</c:v>
                </c:pt>
                <c:pt idx="162">
                  <c:v>0</c:v>
                </c:pt>
                <c:pt idx="163">
                  <c:v>0</c:v>
                </c:pt>
                <c:pt idx="164">
                  <c:v>1499.1</c:v>
                </c:pt>
                <c:pt idx="165">
                  <c:v>1500.7</c:v>
                </c:pt>
                <c:pt idx="166">
                  <c:v>1500.1</c:v>
                </c:pt>
                <c:pt idx="167">
                  <c:v>1503.6</c:v>
                </c:pt>
                <c:pt idx="168">
                  <c:v>1501.5</c:v>
                </c:pt>
                <c:pt idx="169">
                  <c:v>0</c:v>
                </c:pt>
                <c:pt idx="170">
                  <c:v>0</c:v>
                </c:pt>
                <c:pt idx="171">
                  <c:v>1494.6</c:v>
                </c:pt>
                <c:pt idx="172">
                  <c:v>1495.2</c:v>
                </c:pt>
                <c:pt idx="173">
                  <c:v>1497.3</c:v>
                </c:pt>
                <c:pt idx="174">
                  <c:v>1499.9</c:v>
                </c:pt>
                <c:pt idx="175">
                  <c:v>873.9</c:v>
                </c:pt>
                <c:pt idx="176">
                  <c:v>1498.6</c:v>
                </c:pt>
                <c:pt idx="177">
                  <c:v>1498.3</c:v>
                </c:pt>
                <c:pt idx="178">
                  <c:v>1433.4</c:v>
                </c:pt>
                <c:pt idx="179">
                  <c:v>1449.5</c:v>
                </c:pt>
                <c:pt idx="180">
                  <c:v>1483.8</c:v>
                </c:pt>
                <c:pt idx="181">
                  <c:v>1492.6</c:v>
                </c:pt>
                <c:pt idx="182">
                  <c:v>1494.9</c:v>
                </c:pt>
                <c:pt idx="183">
                  <c:v>1497.1</c:v>
                </c:pt>
                <c:pt idx="184">
                  <c:v>1496.9</c:v>
                </c:pt>
                <c:pt idx="185">
                  <c:v>217</c:v>
                </c:pt>
                <c:pt idx="186">
                  <c:v>217</c:v>
                </c:pt>
                <c:pt idx="187">
                  <c:v>260</c:v>
                </c:pt>
                <c:pt idx="188">
                  <c:v>1475.7</c:v>
                </c:pt>
                <c:pt idx="189">
                  <c:v>1470.5</c:v>
                </c:pt>
                <c:pt idx="190">
                  <c:v>1482.4</c:v>
                </c:pt>
                <c:pt idx="191">
                  <c:v>1484.2</c:v>
                </c:pt>
                <c:pt idx="192">
                  <c:v>1485.8</c:v>
                </c:pt>
                <c:pt idx="193">
                  <c:v>1489.9</c:v>
                </c:pt>
                <c:pt idx="194">
                  <c:v>1493.7</c:v>
                </c:pt>
                <c:pt idx="195">
                  <c:v>0</c:v>
                </c:pt>
                <c:pt idx="196">
                  <c:v>1488.7</c:v>
                </c:pt>
                <c:pt idx="197">
                  <c:v>1491.4</c:v>
                </c:pt>
                <c:pt idx="198">
                  <c:v>1491.7</c:v>
                </c:pt>
                <c:pt idx="199">
                  <c:v>1490.6</c:v>
                </c:pt>
                <c:pt idx="200">
                  <c:v>1492</c:v>
                </c:pt>
                <c:pt idx="201">
                  <c:v>1495.5</c:v>
                </c:pt>
                <c:pt idx="202">
                  <c:v>1497.2</c:v>
                </c:pt>
                <c:pt idx="203">
                  <c:v>1498.5</c:v>
                </c:pt>
                <c:pt idx="204">
                  <c:v>1496.4</c:v>
                </c:pt>
                <c:pt idx="205">
                  <c:v>1503.6</c:v>
                </c:pt>
                <c:pt idx="206">
                  <c:v>1501.9</c:v>
                </c:pt>
                <c:pt idx="207">
                  <c:v>1503.5</c:v>
                </c:pt>
                <c:pt idx="208">
                  <c:v>1503.5</c:v>
                </c:pt>
                <c:pt idx="209">
                  <c:v>1503.6</c:v>
                </c:pt>
                <c:pt idx="210">
                  <c:v>1500.3</c:v>
                </c:pt>
                <c:pt idx="211">
                  <c:v>1502.5</c:v>
                </c:pt>
                <c:pt idx="212">
                  <c:v>1503.4</c:v>
                </c:pt>
                <c:pt idx="213">
                  <c:v>1504.1</c:v>
                </c:pt>
                <c:pt idx="214">
                  <c:v>1503.5</c:v>
                </c:pt>
                <c:pt idx="215">
                  <c:v>1505</c:v>
                </c:pt>
                <c:pt idx="216">
                  <c:v>1501.9</c:v>
                </c:pt>
                <c:pt idx="217">
                  <c:v>1501.7</c:v>
                </c:pt>
                <c:pt idx="218">
                  <c:v>1501.3</c:v>
                </c:pt>
                <c:pt idx="219">
                  <c:v>1504.6</c:v>
                </c:pt>
                <c:pt idx="220">
                  <c:v>1501.8</c:v>
                </c:pt>
                <c:pt idx="221">
                  <c:v>1502.2</c:v>
                </c:pt>
                <c:pt idx="222">
                  <c:v>1504.3</c:v>
                </c:pt>
                <c:pt idx="223">
                  <c:v>1505</c:v>
                </c:pt>
                <c:pt idx="224">
                  <c:v>1503.6</c:v>
                </c:pt>
                <c:pt idx="225">
                  <c:v>1504.4</c:v>
                </c:pt>
                <c:pt idx="226">
                  <c:v>1504.4</c:v>
                </c:pt>
                <c:pt idx="227">
                  <c:v>1504.5</c:v>
                </c:pt>
                <c:pt idx="228">
                  <c:v>1505.2</c:v>
                </c:pt>
                <c:pt idx="229">
                  <c:v>1508.1</c:v>
                </c:pt>
                <c:pt idx="230">
                  <c:v>1502.8</c:v>
                </c:pt>
                <c:pt idx="231">
                  <c:v>1503.7</c:v>
                </c:pt>
                <c:pt idx="232">
                  <c:v>1500.9</c:v>
                </c:pt>
                <c:pt idx="233">
                  <c:v>1504.7</c:v>
                </c:pt>
                <c:pt idx="234">
                  <c:v>1504.8</c:v>
                </c:pt>
                <c:pt idx="235">
                  <c:v>1504</c:v>
                </c:pt>
                <c:pt idx="236">
                  <c:v>1506.3</c:v>
                </c:pt>
                <c:pt idx="237">
                  <c:v>1502.5</c:v>
                </c:pt>
                <c:pt idx="238">
                  <c:v>1504.8</c:v>
                </c:pt>
                <c:pt idx="239">
                  <c:v>1504.4</c:v>
                </c:pt>
                <c:pt idx="240">
                  <c:v>1505</c:v>
                </c:pt>
                <c:pt idx="241">
                  <c:v>1503.7</c:v>
                </c:pt>
                <c:pt idx="242">
                  <c:v>1504.6</c:v>
                </c:pt>
                <c:pt idx="243">
                  <c:v>1505.1</c:v>
                </c:pt>
                <c:pt idx="244">
                  <c:v>1503.6</c:v>
                </c:pt>
                <c:pt idx="245">
                  <c:v>1504.4</c:v>
                </c:pt>
                <c:pt idx="246">
                  <c:v>1504.6</c:v>
                </c:pt>
                <c:pt idx="247">
                  <c:v>1504.8</c:v>
                </c:pt>
                <c:pt idx="248">
                  <c:v>1504.3</c:v>
                </c:pt>
                <c:pt idx="249">
                  <c:v>1504.3</c:v>
                </c:pt>
                <c:pt idx="250">
                  <c:v>1504.7</c:v>
                </c:pt>
                <c:pt idx="251">
                  <c:v>1503.8</c:v>
                </c:pt>
                <c:pt idx="252">
                  <c:v>1505.7</c:v>
                </c:pt>
                <c:pt idx="253">
                  <c:v>1504.6</c:v>
                </c:pt>
                <c:pt idx="254">
                  <c:v>1502.7</c:v>
                </c:pt>
                <c:pt idx="255">
                  <c:v>1504.5</c:v>
                </c:pt>
                <c:pt idx="256">
                  <c:v>1504.7</c:v>
                </c:pt>
                <c:pt idx="257">
                  <c:v>1507.6</c:v>
                </c:pt>
                <c:pt idx="258">
                  <c:v>1502.9</c:v>
                </c:pt>
                <c:pt idx="259">
                  <c:v>1504.1</c:v>
                </c:pt>
                <c:pt idx="260">
                  <c:v>1502.9</c:v>
                </c:pt>
                <c:pt idx="261">
                  <c:v>1504.3</c:v>
                </c:pt>
                <c:pt idx="262">
                  <c:v>1504.1</c:v>
                </c:pt>
                <c:pt idx="263">
                  <c:v>1504</c:v>
                </c:pt>
                <c:pt idx="264">
                  <c:v>1504.8</c:v>
                </c:pt>
                <c:pt idx="265">
                  <c:v>1505.7</c:v>
                </c:pt>
                <c:pt idx="266">
                  <c:v>1498.7</c:v>
                </c:pt>
                <c:pt idx="267">
                  <c:v>1499</c:v>
                </c:pt>
                <c:pt idx="268">
                  <c:v>1502.9</c:v>
                </c:pt>
                <c:pt idx="269">
                  <c:v>1500.4</c:v>
                </c:pt>
                <c:pt idx="270">
                  <c:v>1494.4</c:v>
                </c:pt>
                <c:pt idx="271">
                  <c:v>1497.5</c:v>
                </c:pt>
                <c:pt idx="272">
                  <c:v>1502.2</c:v>
                </c:pt>
                <c:pt idx="273">
                  <c:v>1503.4</c:v>
                </c:pt>
                <c:pt idx="274">
                  <c:v>1501.5</c:v>
                </c:pt>
                <c:pt idx="275">
                  <c:v>1500.7</c:v>
                </c:pt>
                <c:pt idx="276">
                  <c:v>1500.4</c:v>
                </c:pt>
                <c:pt idx="277">
                  <c:v>1501.4</c:v>
                </c:pt>
                <c:pt idx="278">
                  <c:v>1501.5</c:v>
                </c:pt>
                <c:pt idx="279">
                  <c:v>1501.6</c:v>
                </c:pt>
                <c:pt idx="280">
                  <c:v>1501.1</c:v>
                </c:pt>
                <c:pt idx="281">
                  <c:v>1505</c:v>
                </c:pt>
                <c:pt idx="282">
                  <c:v>1498</c:v>
                </c:pt>
                <c:pt idx="283">
                  <c:v>1501.3</c:v>
                </c:pt>
                <c:pt idx="284">
                  <c:v>1500.8</c:v>
                </c:pt>
                <c:pt idx="285">
                  <c:v>1499.7</c:v>
                </c:pt>
                <c:pt idx="286">
                  <c:v>1497.9</c:v>
                </c:pt>
                <c:pt idx="287">
                  <c:v>1502.7</c:v>
                </c:pt>
                <c:pt idx="288">
                  <c:v>1499.2</c:v>
                </c:pt>
                <c:pt idx="289">
                  <c:v>1500.4</c:v>
                </c:pt>
                <c:pt idx="290">
                  <c:v>1501.2</c:v>
                </c:pt>
                <c:pt idx="291">
                  <c:v>1504</c:v>
                </c:pt>
                <c:pt idx="292">
                  <c:v>1500.3</c:v>
                </c:pt>
                <c:pt idx="293">
                  <c:v>1500.8</c:v>
                </c:pt>
                <c:pt idx="294">
                  <c:v>1504.5</c:v>
                </c:pt>
                <c:pt idx="295">
                  <c:v>1502.5</c:v>
                </c:pt>
                <c:pt idx="296">
                  <c:v>1501.9</c:v>
                </c:pt>
                <c:pt idx="297">
                  <c:v>1502.2</c:v>
                </c:pt>
                <c:pt idx="298">
                  <c:v>1504.8</c:v>
                </c:pt>
                <c:pt idx="299">
                  <c:v>1502.3</c:v>
                </c:pt>
                <c:pt idx="300">
                  <c:v>1501.7</c:v>
                </c:pt>
                <c:pt idx="301">
                  <c:v>1502.1</c:v>
                </c:pt>
                <c:pt idx="302">
                  <c:v>1501.6</c:v>
                </c:pt>
                <c:pt idx="303">
                  <c:v>1506.4</c:v>
                </c:pt>
                <c:pt idx="304">
                  <c:v>1499.2</c:v>
                </c:pt>
                <c:pt idx="305">
                  <c:v>1498.7</c:v>
                </c:pt>
                <c:pt idx="306">
                  <c:v>1499.3</c:v>
                </c:pt>
                <c:pt idx="307">
                  <c:v>0</c:v>
                </c:pt>
                <c:pt idx="308">
                  <c:v>1498</c:v>
                </c:pt>
                <c:pt idx="309">
                  <c:v>1500.2</c:v>
                </c:pt>
                <c:pt idx="310">
                  <c:v>1501</c:v>
                </c:pt>
                <c:pt idx="311">
                  <c:v>1498</c:v>
                </c:pt>
                <c:pt idx="312">
                  <c:v>1499</c:v>
                </c:pt>
                <c:pt idx="313">
                  <c:v>1502.8</c:v>
                </c:pt>
                <c:pt idx="314">
                  <c:v>1498.2</c:v>
                </c:pt>
                <c:pt idx="315">
                  <c:v>1496.3</c:v>
                </c:pt>
                <c:pt idx="316">
                  <c:v>1490.9</c:v>
                </c:pt>
                <c:pt idx="317">
                  <c:v>1497.4</c:v>
                </c:pt>
                <c:pt idx="318">
                  <c:v>1498.3</c:v>
                </c:pt>
                <c:pt idx="319">
                  <c:v>1497.7</c:v>
                </c:pt>
                <c:pt idx="320">
                  <c:v>1500.6</c:v>
                </c:pt>
                <c:pt idx="321">
                  <c:v>1496.9</c:v>
                </c:pt>
                <c:pt idx="322">
                  <c:v>1498.5</c:v>
                </c:pt>
                <c:pt idx="323">
                  <c:v>1500.7</c:v>
                </c:pt>
                <c:pt idx="324">
                  <c:v>1503.5</c:v>
                </c:pt>
                <c:pt idx="325">
                  <c:v>1504.5</c:v>
                </c:pt>
                <c:pt idx="326">
                  <c:v>1504.4</c:v>
                </c:pt>
                <c:pt idx="327">
                  <c:v>1503.7</c:v>
                </c:pt>
                <c:pt idx="328">
                  <c:v>1503.8</c:v>
                </c:pt>
                <c:pt idx="329">
                  <c:v>1503.8</c:v>
                </c:pt>
                <c:pt idx="330">
                  <c:v>1504.5</c:v>
                </c:pt>
                <c:pt idx="331">
                  <c:v>1504.4</c:v>
                </c:pt>
                <c:pt idx="332">
                  <c:v>1503.8</c:v>
                </c:pt>
                <c:pt idx="333">
                  <c:v>1504</c:v>
                </c:pt>
                <c:pt idx="334">
                  <c:v>1505</c:v>
                </c:pt>
                <c:pt idx="335">
                  <c:v>1501.9</c:v>
                </c:pt>
                <c:pt idx="336">
                  <c:v>1504.5</c:v>
                </c:pt>
                <c:pt idx="337">
                  <c:v>1502</c:v>
                </c:pt>
                <c:pt idx="338">
                  <c:v>1503.7</c:v>
                </c:pt>
                <c:pt idx="339">
                  <c:v>1503.4</c:v>
                </c:pt>
                <c:pt idx="340">
                  <c:v>1504.3</c:v>
                </c:pt>
                <c:pt idx="341">
                  <c:v>1505.6</c:v>
                </c:pt>
                <c:pt idx="342">
                  <c:v>1504.6</c:v>
                </c:pt>
                <c:pt idx="343">
                  <c:v>1502.9</c:v>
                </c:pt>
                <c:pt idx="344">
                  <c:v>1504.3</c:v>
                </c:pt>
                <c:pt idx="345">
                  <c:v>1501.9</c:v>
                </c:pt>
                <c:pt idx="346">
                  <c:v>1503.6</c:v>
                </c:pt>
                <c:pt idx="347">
                  <c:v>1504.1</c:v>
                </c:pt>
                <c:pt idx="348">
                  <c:v>1504.1</c:v>
                </c:pt>
                <c:pt idx="349">
                  <c:v>1503.6</c:v>
                </c:pt>
                <c:pt idx="350">
                  <c:v>1503.7</c:v>
                </c:pt>
                <c:pt idx="351">
                  <c:v>1503.9</c:v>
                </c:pt>
                <c:pt idx="352">
                  <c:v>1503.4</c:v>
                </c:pt>
                <c:pt idx="353">
                  <c:v>1504.1</c:v>
                </c:pt>
                <c:pt idx="354">
                  <c:v>1485.8</c:v>
                </c:pt>
                <c:pt idx="355">
                  <c:v>1504.3</c:v>
                </c:pt>
                <c:pt idx="356">
                  <c:v>1501.8</c:v>
                </c:pt>
                <c:pt idx="357">
                  <c:v>1506.3</c:v>
                </c:pt>
                <c:pt idx="358">
                  <c:v>1502.7</c:v>
                </c:pt>
                <c:pt idx="359">
                  <c:v>1503.6</c:v>
                </c:pt>
                <c:pt idx="360">
                  <c:v>1505.9</c:v>
                </c:pt>
                <c:pt idx="361">
                  <c:v>1504.1</c:v>
                </c:pt>
                <c:pt idx="362">
                  <c:v>1504.8</c:v>
                </c:pt>
                <c:pt idx="363">
                  <c:v>1503.3</c:v>
                </c:pt>
                <c:pt idx="364">
                  <c:v>1503.8</c:v>
                </c:pt>
                <c:pt idx="365">
                  <c:v>1504.4</c:v>
                </c:pt>
                <c:pt idx="366">
                  <c:v>1504.7</c:v>
                </c:pt>
                <c:pt idx="367">
                  <c:v>1503.7</c:v>
                </c:pt>
                <c:pt idx="368">
                  <c:v>1504.6</c:v>
                </c:pt>
                <c:pt idx="369">
                  <c:v>1502.7</c:v>
                </c:pt>
                <c:pt idx="370">
                  <c:v>1503.5</c:v>
                </c:pt>
                <c:pt idx="371">
                  <c:v>265.7</c:v>
                </c:pt>
                <c:pt idx="372">
                  <c:v>65.45</c:v>
                </c:pt>
                <c:pt idx="373">
                  <c:v>1502.6</c:v>
                </c:pt>
                <c:pt idx="374">
                  <c:v>1504</c:v>
                </c:pt>
                <c:pt idx="375">
                  <c:v>1503.6</c:v>
                </c:pt>
                <c:pt idx="376">
                  <c:v>1504.4</c:v>
                </c:pt>
                <c:pt idx="377">
                  <c:v>0</c:v>
                </c:pt>
                <c:pt idx="378">
                  <c:v>1502.7</c:v>
                </c:pt>
                <c:pt idx="379">
                  <c:v>1503.8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Date/Time</a:t>
                </a:r>
              </a:p>
            </c:rich>
          </c:tx>
          <c:layout/>
        </c:title>
        <c:numFmt formatCode="ddd m/d/yy hh:mm:ss" sourceLinked="0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Bytes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guds.847c8e32.tegu-2016.09.07.11.03.56 %Utilisation (r+w/ifspeed)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%Util aggr1</c:v>
          </c:tx>
          <c:spPr>
            <a:ln w="28575"/>
          </c:spPr>
          <c:marker>
            <c:symbol val="none"/>
          </c:marker>
          <c:cat>
            <c:numRef>
              <c:f>Nicstat!$D$39:$D$418</c:f>
              <c:numCache>
                <c:formatCode>General</c:formatCode>
                <c:ptCount val="380"/>
                <c:pt idx="0">
                  <c:v>42620.4616550926</c:v>
                </c:pt>
                <c:pt idx="1">
                  <c:v>42620.4616666667</c:v>
                </c:pt>
                <c:pt idx="2">
                  <c:v>42620.4616782407</c:v>
                </c:pt>
                <c:pt idx="3">
                  <c:v>42620.4616898148</c:v>
                </c:pt>
                <c:pt idx="4">
                  <c:v>42620.4617013889</c:v>
                </c:pt>
                <c:pt idx="5">
                  <c:v>42620.461712963</c:v>
                </c:pt>
                <c:pt idx="6">
                  <c:v>42620.461724537</c:v>
                </c:pt>
                <c:pt idx="7">
                  <c:v>42620.4617361111</c:v>
                </c:pt>
                <c:pt idx="8">
                  <c:v>42620.4617476852</c:v>
                </c:pt>
                <c:pt idx="9">
                  <c:v>42620.4617592593</c:v>
                </c:pt>
                <c:pt idx="10">
                  <c:v>42620.4617708333</c:v>
                </c:pt>
                <c:pt idx="11">
                  <c:v>42620.4617824074</c:v>
                </c:pt>
                <c:pt idx="12">
                  <c:v>42620.4617939815</c:v>
                </c:pt>
                <c:pt idx="13">
                  <c:v>42620.4618055556</c:v>
                </c:pt>
                <c:pt idx="14">
                  <c:v>42620.4618171296</c:v>
                </c:pt>
                <c:pt idx="15">
                  <c:v>42620.4618287037</c:v>
                </c:pt>
                <c:pt idx="16">
                  <c:v>42620.4618402778</c:v>
                </c:pt>
                <c:pt idx="17">
                  <c:v>42620.4618518519</c:v>
                </c:pt>
                <c:pt idx="18">
                  <c:v>42620.4618634259</c:v>
                </c:pt>
                <c:pt idx="19">
                  <c:v>42620.4629166667</c:v>
                </c:pt>
                <c:pt idx="20">
                  <c:v>42620.4629282407</c:v>
                </c:pt>
                <c:pt idx="21">
                  <c:v>42620.4629398148</c:v>
                </c:pt>
                <c:pt idx="22">
                  <c:v>42620.4629513889</c:v>
                </c:pt>
                <c:pt idx="23">
                  <c:v>42620.462962963</c:v>
                </c:pt>
                <c:pt idx="24">
                  <c:v>42620.462974537</c:v>
                </c:pt>
                <c:pt idx="25">
                  <c:v>42620.4629861111</c:v>
                </c:pt>
                <c:pt idx="26">
                  <c:v>42620.4629976852</c:v>
                </c:pt>
                <c:pt idx="27">
                  <c:v>42620.4630092593</c:v>
                </c:pt>
                <c:pt idx="28">
                  <c:v>42620.4630208333</c:v>
                </c:pt>
                <c:pt idx="29">
                  <c:v>42620.4630324074</c:v>
                </c:pt>
                <c:pt idx="30">
                  <c:v>42620.4630439815</c:v>
                </c:pt>
                <c:pt idx="31">
                  <c:v>42620.4630555556</c:v>
                </c:pt>
                <c:pt idx="32">
                  <c:v>42620.4630671296</c:v>
                </c:pt>
                <c:pt idx="33">
                  <c:v>42620.4630787037</c:v>
                </c:pt>
                <c:pt idx="34">
                  <c:v>42620.4630902778</c:v>
                </c:pt>
                <c:pt idx="35">
                  <c:v>42620.4631018518</c:v>
                </c:pt>
                <c:pt idx="36">
                  <c:v>42620.4631134259</c:v>
                </c:pt>
                <c:pt idx="37">
                  <c:v>42620.463125</c:v>
                </c:pt>
                <c:pt idx="38">
                  <c:v>42620.4641087963</c:v>
                </c:pt>
                <c:pt idx="39">
                  <c:v>42620.4641203704</c:v>
                </c:pt>
                <c:pt idx="40">
                  <c:v>42620.4641319444</c:v>
                </c:pt>
                <c:pt idx="41">
                  <c:v>42620.4641435185</c:v>
                </c:pt>
                <c:pt idx="42">
                  <c:v>42620.4641550926</c:v>
                </c:pt>
                <c:pt idx="43">
                  <c:v>42620.4641666667</c:v>
                </c:pt>
                <c:pt idx="44">
                  <c:v>42620.4641782407</c:v>
                </c:pt>
                <c:pt idx="45">
                  <c:v>42620.4641898148</c:v>
                </c:pt>
                <c:pt idx="46">
                  <c:v>42620.4642013889</c:v>
                </c:pt>
                <c:pt idx="47">
                  <c:v>42620.464212963</c:v>
                </c:pt>
                <c:pt idx="48">
                  <c:v>42620.464224537</c:v>
                </c:pt>
                <c:pt idx="49">
                  <c:v>42620.4642361111</c:v>
                </c:pt>
                <c:pt idx="50">
                  <c:v>42620.4642476852</c:v>
                </c:pt>
                <c:pt idx="51">
                  <c:v>42620.4642592593</c:v>
                </c:pt>
                <c:pt idx="52">
                  <c:v>42620.4642708333</c:v>
                </c:pt>
                <c:pt idx="53">
                  <c:v>42620.4642824074</c:v>
                </c:pt>
                <c:pt idx="54">
                  <c:v>42620.4642939815</c:v>
                </c:pt>
                <c:pt idx="55">
                  <c:v>42620.4643055556</c:v>
                </c:pt>
                <c:pt idx="56">
                  <c:v>42620.4643171296</c:v>
                </c:pt>
                <c:pt idx="57">
                  <c:v>42620.4653935185</c:v>
                </c:pt>
                <c:pt idx="58">
                  <c:v>42620.4654050926</c:v>
                </c:pt>
                <c:pt idx="59">
                  <c:v>42620.4654166667</c:v>
                </c:pt>
                <c:pt idx="60">
                  <c:v>42620.4654282407</c:v>
                </c:pt>
                <c:pt idx="61">
                  <c:v>42620.4654398148</c:v>
                </c:pt>
                <c:pt idx="62">
                  <c:v>42620.4654513889</c:v>
                </c:pt>
                <c:pt idx="63">
                  <c:v>42620.465462963</c:v>
                </c:pt>
                <c:pt idx="64">
                  <c:v>42620.465474537</c:v>
                </c:pt>
                <c:pt idx="65">
                  <c:v>42620.4654861111</c:v>
                </c:pt>
                <c:pt idx="66">
                  <c:v>42620.4654976852</c:v>
                </c:pt>
                <c:pt idx="67">
                  <c:v>42620.4655092593</c:v>
                </c:pt>
                <c:pt idx="68">
                  <c:v>42620.4655208333</c:v>
                </c:pt>
                <c:pt idx="69">
                  <c:v>42620.4655324074</c:v>
                </c:pt>
                <c:pt idx="70">
                  <c:v>42620.4655439815</c:v>
                </c:pt>
                <c:pt idx="71">
                  <c:v>42620.4655555556</c:v>
                </c:pt>
                <c:pt idx="72">
                  <c:v>42620.4655671296</c:v>
                </c:pt>
                <c:pt idx="73">
                  <c:v>42620.4655787037</c:v>
                </c:pt>
                <c:pt idx="74">
                  <c:v>42620.4655902778</c:v>
                </c:pt>
                <c:pt idx="75">
                  <c:v>42620.4656018519</c:v>
                </c:pt>
                <c:pt idx="76">
                  <c:v>42620.4665509259</c:v>
                </c:pt>
                <c:pt idx="77">
                  <c:v>42620.4665625</c:v>
                </c:pt>
                <c:pt idx="78">
                  <c:v>42620.4665740741</c:v>
                </c:pt>
                <c:pt idx="79">
                  <c:v>42620.4665856482</c:v>
                </c:pt>
                <c:pt idx="80">
                  <c:v>42620.4665972222</c:v>
                </c:pt>
                <c:pt idx="81">
                  <c:v>42620.4666087963</c:v>
                </c:pt>
                <c:pt idx="82">
                  <c:v>42620.4666203704</c:v>
                </c:pt>
                <c:pt idx="83">
                  <c:v>42620.4666319444</c:v>
                </c:pt>
                <c:pt idx="84">
                  <c:v>42620.4666435185</c:v>
                </c:pt>
                <c:pt idx="85">
                  <c:v>42620.4666550926</c:v>
                </c:pt>
                <c:pt idx="86">
                  <c:v>42620.4666666667</c:v>
                </c:pt>
                <c:pt idx="87">
                  <c:v>42620.4666782407</c:v>
                </c:pt>
                <c:pt idx="88">
                  <c:v>42620.4666898148</c:v>
                </c:pt>
                <c:pt idx="89">
                  <c:v>42620.4667013889</c:v>
                </c:pt>
                <c:pt idx="90">
                  <c:v>42620.466712963</c:v>
                </c:pt>
                <c:pt idx="91">
                  <c:v>42620.466724537</c:v>
                </c:pt>
                <c:pt idx="92">
                  <c:v>42620.4667361111</c:v>
                </c:pt>
                <c:pt idx="93">
                  <c:v>42620.4667476852</c:v>
                </c:pt>
                <c:pt idx="94">
                  <c:v>42620.4667592593</c:v>
                </c:pt>
                <c:pt idx="95">
                  <c:v>42620.4679166667</c:v>
                </c:pt>
                <c:pt idx="96">
                  <c:v>42620.4679282407</c:v>
                </c:pt>
                <c:pt idx="97">
                  <c:v>42620.4679398148</c:v>
                </c:pt>
                <c:pt idx="98">
                  <c:v>42620.4679513889</c:v>
                </c:pt>
                <c:pt idx="99">
                  <c:v>42620.467962963</c:v>
                </c:pt>
                <c:pt idx="100">
                  <c:v>42620.467974537</c:v>
                </c:pt>
                <c:pt idx="101">
                  <c:v>42620.4679861111</c:v>
                </c:pt>
                <c:pt idx="102">
                  <c:v>42620.4679976852</c:v>
                </c:pt>
                <c:pt idx="103">
                  <c:v>42620.4680092593</c:v>
                </c:pt>
                <c:pt idx="104">
                  <c:v>42620.4680208333</c:v>
                </c:pt>
                <c:pt idx="105">
                  <c:v>42620.4680324074</c:v>
                </c:pt>
                <c:pt idx="106">
                  <c:v>42620.4680439815</c:v>
                </c:pt>
                <c:pt idx="107">
                  <c:v>42620.4680555556</c:v>
                </c:pt>
                <c:pt idx="108">
                  <c:v>42620.4680671296</c:v>
                </c:pt>
                <c:pt idx="109">
                  <c:v>42620.4680787037</c:v>
                </c:pt>
                <c:pt idx="110">
                  <c:v>42620.4680902778</c:v>
                </c:pt>
                <c:pt idx="111">
                  <c:v>42620.4681018519</c:v>
                </c:pt>
                <c:pt idx="112">
                  <c:v>42620.4681134259</c:v>
                </c:pt>
                <c:pt idx="113">
                  <c:v>42620.468125</c:v>
                </c:pt>
                <c:pt idx="114">
                  <c:v>42620.4693634259</c:v>
                </c:pt>
                <c:pt idx="115">
                  <c:v>42620.469375</c:v>
                </c:pt>
                <c:pt idx="116">
                  <c:v>42620.4693865741</c:v>
                </c:pt>
                <c:pt idx="117">
                  <c:v>42620.4693981481</c:v>
                </c:pt>
                <c:pt idx="118">
                  <c:v>42620.4694097222</c:v>
                </c:pt>
                <c:pt idx="119">
                  <c:v>42620.4694212963</c:v>
                </c:pt>
                <c:pt idx="120">
                  <c:v>42620.4694328704</c:v>
                </c:pt>
                <c:pt idx="121">
                  <c:v>42620.4694444444</c:v>
                </c:pt>
                <c:pt idx="122">
                  <c:v>42620.4694560185</c:v>
                </c:pt>
                <c:pt idx="123">
                  <c:v>42620.4694675926</c:v>
                </c:pt>
                <c:pt idx="124">
                  <c:v>42620.4694791667</c:v>
                </c:pt>
                <c:pt idx="125">
                  <c:v>42620.4694907407</c:v>
                </c:pt>
                <c:pt idx="126">
                  <c:v>42620.4695023148</c:v>
                </c:pt>
                <c:pt idx="127">
                  <c:v>42620.4695138889</c:v>
                </c:pt>
                <c:pt idx="128">
                  <c:v>42620.469525463</c:v>
                </c:pt>
                <c:pt idx="129">
                  <c:v>42620.469537037</c:v>
                </c:pt>
                <c:pt idx="130">
                  <c:v>42620.4695486111</c:v>
                </c:pt>
                <c:pt idx="131">
                  <c:v>42620.4695601852</c:v>
                </c:pt>
                <c:pt idx="132">
                  <c:v>42620.4695717593</c:v>
                </c:pt>
                <c:pt idx="133">
                  <c:v>42620.4706828704</c:v>
                </c:pt>
                <c:pt idx="134">
                  <c:v>42620.4706944444</c:v>
                </c:pt>
                <c:pt idx="135">
                  <c:v>42620.4707060185</c:v>
                </c:pt>
                <c:pt idx="136">
                  <c:v>42620.4707175926</c:v>
                </c:pt>
                <c:pt idx="137">
                  <c:v>42620.4707291667</c:v>
                </c:pt>
                <c:pt idx="138">
                  <c:v>42620.4707407407</c:v>
                </c:pt>
                <c:pt idx="139">
                  <c:v>42620.4707523148</c:v>
                </c:pt>
                <c:pt idx="140">
                  <c:v>42620.4707638889</c:v>
                </c:pt>
                <c:pt idx="141">
                  <c:v>42620.470775463</c:v>
                </c:pt>
                <c:pt idx="142">
                  <c:v>42620.470787037</c:v>
                </c:pt>
                <c:pt idx="143">
                  <c:v>42620.4707986111</c:v>
                </c:pt>
                <c:pt idx="144">
                  <c:v>42620.4708101852</c:v>
                </c:pt>
                <c:pt idx="145">
                  <c:v>42620.4708217593</c:v>
                </c:pt>
                <c:pt idx="146">
                  <c:v>42620.4708333333</c:v>
                </c:pt>
                <c:pt idx="147">
                  <c:v>42620.4708449074</c:v>
                </c:pt>
                <c:pt idx="148">
                  <c:v>42620.4708564815</c:v>
                </c:pt>
                <c:pt idx="149">
                  <c:v>42620.4708680556</c:v>
                </c:pt>
                <c:pt idx="150">
                  <c:v>42620.4708796296</c:v>
                </c:pt>
                <c:pt idx="151">
                  <c:v>42620.4708912037</c:v>
                </c:pt>
                <c:pt idx="152">
                  <c:v>42620.4718634259</c:v>
                </c:pt>
                <c:pt idx="153">
                  <c:v>42620.471875</c:v>
                </c:pt>
                <c:pt idx="154">
                  <c:v>42620.4718865741</c:v>
                </c:pt>
                <c:pt idx="155">
                  <c:v>42620.4718981481</c:v>
                </c:pt>
                <c:pt idx="156">
                  <c:v>42620.4719097222</c:v>
                </c:pt>
                <c:pt idx="157">
                  <c:v>42620.4719212963</c:v>
                </c:pt>
                <c:pt idx="158">
                  <c:v>42620.4719328704</c:v>
                </c:pt>
                <c:pt idx="159">
                  <c:v>42620.4719444444</c:v>
                </c:pt>
                <c:pt idx="160">
                  <c:v>42620.4719560185</c:v>
                </c:pt>
                <c:pt idx="161">
                  <c:v>42620.4719675926</c:v>
                </c:pt>
                <c:pt idx="162">
                  <c:v>42620.4719791667</c:v>
                </c:pt>
                <c:pt idx="163">
                  <c:v>42620.4719907407</c:v>
                </c:pt>
                <c:pt idx="164">
                  <c:v>42620.4720023148</c:v>
                </c:pt>
                <c:pt idx="165">
                  <c:v>42620.4720138889</c:v>
                </c:pt>
                <c:pt idx="166">
                  <c:v>42620.472025463</c:v>
                </c:pt>
                <c:pt idx="167">
                  <c:v>42620.472037037</c:v>
                </c:pt>
                <c:pt idx="168">
                  <c:v>42620.4720486111</c:v>
                </c:pt>
                <c:pt idx="169">
                  <c:v>42620.4720601852</c:v>
                </c:pt>
                <c:pt idx="170">
                  <c:v>42620.4720717593</c:v>
                </c:pt>
                <c:pt idx="171">
                  <c:v>42620.473125</c:v>
                </c:pt>
                <c:pt idx="172">
                  <c:v>42620.4731365741</c:v>
                </c:pt>
                <c:pt idx="173">
                  <c:v>42620.4731481482</c:v>
                </c:pt>
                <c:pt idx="174">
                  <c:v>42620.4731597222</c:v>
                </c:pt>
                <c:pt idx="175">
                  <c:v>42620.4731712963</c:v>
                </c:pt>
                <c:pt idx="176">
                  <c:v>42620.4731828704</c:v>
                </c:pt>
                <c:pt idx="177">
                  <c:v>42620.4731944444</c:v>
                </c:pt>
                <c:pt idx="178">
                  <c:v>42620.4732060185</c:v>
                </c:pt>
                <c:pt idx="179">
                  <c:v>42620.4732175926</c:v>
                </c:pt>
                <c:pt idx="180">
                  <c:v>42620.4732291667</c:v>
                </c:pt>
                <c:pt idx="181">
                  <c:v>42620.4732407407</c:v>
                </c:pt>
                <c:pt idx="182">
                  <c:v>42620.4732523148</c:v>
                </c:pt>
                <c:pt idx="183">
                  <c:v>42620.4732638889</c:v>
                </c:pt>
                <c:pt idx="184">
                  <c:v>42620.473275463</c:v>
                </c:pt>
                <c:pt idx="185">
                  <c:v>42620.473287037</c:v>
                </c:pt>
                <c:pt idx="186">
                  <c:v>42620.4732986111</c:v>
                </c:pt>
                <c:pt idx="187">
                  <c:v>42620.4733101852</c:v>
                </c:pt>
                <c:pt idx="188">
                  <c:v>42620.4733217593</c:v>
                </c:pt>
                <c:pt idx="189">
                  <c:v>42620.4733333333</c:v>
                </c:pt>
                <c:pt idx="190">
                  <c:v>42620.4743634259</c:v>
                </c:pt>
                <c:pt idx="191">
                  <c:v>42620.474375</c:v>
                </c:pt>
                <c:pt idx="192">
                  <c:v>42620.4743865741</c:v>
                </c:pt>
                <c:pt idx="193">
                  <c:v>42620.4743981482</c:v>
                </c:pt>
                <c:pt idx="194">
                  <c:v>42620.4744097222</c:v>
                </c:pt>
                <c:pt idx="195">
                  <c:v>42620.4744212963</c:v>
                </c:pt>
                <c:pt idx="196">
                  <c:v>42620.4744328704</c:v>
                </c:pt>
                <c:pt idx="197">
                  <c:v>42620.4744444444</c:v>
                </c:pt>
                <c:pt idx="198">
                  <c:v>42620.4744560185</c:v>
                </c:pt>
                <c:pt idx="199">
                  <c:v>42620.4744675926</c:v>
                </c:pt>
                <c:pt idx="200">
                  <c:v>42620.4744791667</c:v>
                </c:pt>
                <c:pt idx="201">
                  <c:v>42620.4744907407</c:v>
                </c:pt>
                <c:pt idx="202">
                  <c:v>42620.4745023148</c:v>
                </c:pt>
                <c:pt idx="203">
                  <c:v>42620.4745138889</c:v>
                </c:pt>
                <c:pt idx="204">
                  <c:v>42620.474525463</c:v>
                </c:pt>
                <c:pt idx="205">
                  <c:v>42620.474537037</c:v>
                </c:pt>
                <c:pt idx="206">
                  <c:v>42620.4745486111</c:v>
                </c:pt>
                <c:pt idx="207">
                  <c:v>42620.4745601852</c:v>
                </c:pt>
                <c:pt idx="208">
                  <c:v>42620.4745717593</c:v>
                </c:pt>
                <c:pt idx="209">
                  <c:v>42620.4756481481</c:v>
                </c:pt>
                <c:pt idx="210">
                  <c:v>42620.4756597222</c:v>
                </c:pt>
                <c:pt idx="211">
                  <c:v>42620.4756712963</c:v>
                </c:pt>
                <c:pt idx="212">
                  <c:v>42620.4756828704</c:v>
                </c:pt>
                <c:pt idx="213">
                  <c:v>42620.4756944444</c:v>
                </c:pt>
                <c:pt idx="214">
                  <c:v>42620.4757060185</c:v>
                </c:pt>
                <c:pt idx="215">
                  <c:v>42620.4757175926</c:v>
                </c:pt>
                <c:pt idx="216">
                  <c:v>42620.4757291667</c:v>
                </c:pt>
                <c:pt idx="217">
                  <c:v>42620.4757407407</c:v>
                </c:pt>
                <c:pt idx="218">
                  <c:v>42620.4757523148</c:v>
                </c:pt>
                <c:pt idx="219">
                  <c:v>42620.4757638889</c:v>
                </c:pt>
                <c:pt idx="220">
                  <c:v>42620.475775463</c:v>
                </c:pt>
                <c:pt idx="221">
                  <c:v>42620.475787037</c:v>
                </c:pt>
                <c:pt idx="222">
                  <c:v>42620.4757986111</c:v>
                </c:pt>
                <c:pt idx="223">
                  <c:v>42620.4758101852</c:v>
                </c:pt>
                <c:pt idx="224">
                  <c:v>42620.4758217593</c:v>
                </c:pt>
                <c:pt idx="225">
                  <c:v>42620.4758333333</c:v>
                </c:pt>
                <c:pt idx="226">
                  <c:v>42620.4758449074</c:v>
                </c:pt>
                <c:pt idx="227">
                  <c:v>42620.4758564815</c:v>
                </c:pt>
                <c:pt idx="228">
                  <c:v>42620.4769097222</c:v>
                </c:pt>
                <c:pt idx="229">
                  <c:v>42620.4769212963</c:v>
                </c:pt>
                <c:pt idx="230">
                  <c:v>42620.4769328704</c:v>
                </c:pt>
                <c:pt idx="231">
                  <c:v>42620.4769444444</c:v>
                </c:pt>
                <c:pt idx="232">
                  <c:v>42620.4769560185</c:v>
                </c:pt>
                <c:pt idx="233">
                  <c:v>42620.4769675926</c:v>
                </c:pt>
                <c:pt idx="234">
                  <c:v>42620.4769791667</c:v>
                </c:pt>
                <c:pt idx="235">
                  <c:v>42620.4769907407</c:v>
                </c:pt>
                <c:pt idx="236">
                  <c:v>42620.4770023148</c:v>
                </c:pt>
                <c:pt idx="237">
                  <c:v>42620.4770138889</c:v>
                </c:pt>
                <c:pt idx="238">
                  <c:v>42620.477025463</c:v>
                </c:pt>
                <c:pt idx="239">
                  <c:v>42620.477037037</c:v>
                </c:pt>
                <c:pt idx="240">
                  <c:v>42620.4770486111</c:v>
                </c:pt>
                <c:pt idx="241">
                  <c:v>42620.4770601852</c:v>
                </c:pt>
                <c:pt idx="242">
                  <c:v>42620.4770717593</c:v>
                </c:pt>
                <c:pt idx="243">
                  <c:v>42620.4770833333</c:v>
                </c:pt>
                <c:pt idx="244">
                  <c:v>42620.4770949074</c:v>
                </c:pt>
                <c:pt idx="245">
                  <c:v>42620.4771064815</c:v>
                </c:pt>
                <c:pt idx="246">
                  <c:v>42620.4771180556</c:v>
                </c:pt>
                <c:pt idx="247">
                  <c:v>42620.4780671296</c:v>
                </c:pt>
                <c:pt idx="248">
                  <c:v>42620.4780787037</c:v>
                </c:pt>
                <c:pt idx="249">
                  <c:v>42620.4780902778</c:v>
                </c:pt>
                <c:pt idx="250">
                  <c:v>42620.4781018519</c:v>
                </c:pt>
                <c:pt idx="251">
                  <c:v>42620.4781134259</c:v>
                </c:pt>
                <c:pt idx="252">
                  <c:v>42620.478125</c:v>
                </c:pt>
                <c:pt idx="253">
                  <c:v>42620.4781365741</c:v>
                </c:pt>
                <c:pt idx="254">
                  <c:v>42620.4781481481</c:v>
                </c:pt>
                <c:pt idx="255">
                  <c:v>42620.4781597222</c:v>
                </c:pt>
                <c:pt idx="256">
                  <c:v>42620.4781712963</c:v>
                </c:pt>
                <c:pt idx="257">
                  <c:v>42620.4781828704</c:v>
                </c:pt>
                <c:pt idx="258">
                  <c:v>42620.4781944444</c:v>
                </c:pt>
                <c:pt idx="259">
                  <c:v>42620.4782060185</c:v>
                </c:pt>
                <c:pt idx="260">
                  <c:v>42620.4782175926</c:v>
                </c:pt>
                <c:pt idx="261">
                  <c:v>42620.4782291667</c:v>
                </c:pt>
                <c:pt idx="262">
                  <c:v>42620.4782407407</c:v>
                </c:pt>
                <c:pt idx="263">
                  <c:v>42620.4782523148</c:v>
                </c:pt>
                <c:pt idx="264">
                  <c:v>42620.4782638889</c:v>
                </c:pt>
                <c:pt idx="265">
                  <c:v>42620.478275463</c:v>
                </c:pt>
                <c:pt idx="266">
                  <c:v>42620.4792939815</c:v>
                </c:pt>
                <c:pt idx="267">
                  <c:v>42620.4793055556</c:v>
                </c:pt>
                <c:pt idx="268">
                  <c:v>42620.4793171296</c:v>
                </c:pt>
                <c:pt idx="269">
                  <c:v>42620.4793287037</c:v>
                </c:pt>
                <c:pt idx="270">
                  <c:v>42620.4793402778</c:v>
                </c:pt>
                <c:pt idx="271">
                  <c:v>42620.4793518518</c:v>
                </c:pt>
                <c:pt idx="272">
                  <c:v>42620.4793634259</c:v>
                </c:pt>
                <c:pt idx="273">
                  <c:v>42620.479375</c:v>
                </c:pt>
                <c:pt idx="274">
                  <c:v>42620.4793865741</c:v>
                </c:pt>
                <c:pt idx="275">
                  <c:v>42620.4793981481</c:v>
                </c:pt>
                <c:pt idx="276">
                  <c:v>42620.4794097222</c:v>
                </c:pt>
                <c:pt idx="277">
                  <c:v>42620.4794212963</c:v>
                </c:pt>
                <c:pt idx="278">
                  <c:v>42620.4794328704</c:v>
                </c:pt>
                <c:pt idx="279">
                  <c:v>42620.4794444444</c:v>
                </c:pt>
                <c:pt idx="280">
                  <c:v>42620.4794560185</c:v>
                </c:pt>
                <c:pt idx="281">
                  <c:v>42620.4794675926</c:v>
                </c:pt>
                <c:pt idx="282">
                  <c:v>42620.4794791667</c:v>
                </c:pt>
                <c:pt idx="283">
                  <c:v>42620.4794907407</c:v>
                </c:pt>
                <c:pt idx="284">
                  <c:v>42620.4795023148</c:v>
                </c:pt>
                <c:pt idx="285">
                  <c:v>42620.4806018519</c:v>
                </c:pt>
                <c:pt idx="286">
                  <c:v>42620.4806134259</c:v>
                </c:pt>
                <c:pt idx="287">
                  <c:v>42620.480625</c:v>
                </c:pt>
                <c:pt idx="288">
                  <c:v>42620.4806365741</c:v>
                </c:pt>
                <c:pt idx="289">
                  <c:v>42620.4806481482</c:v>
                </c:pt>
                <c:pt idx="290">
                  <c:v>42620.4806597222</c:v>
                </c:pt>
                <c:pt idx="291">
                  <c:v>42620.4806712963</c:v>
                </c:pt>
                <c:pt idx="292">
                  <c:v>42620.4806828704</c:v>
                </c:pt>
                <c:pt idx="293">
                  <c:v>42620.4806944444</c:v>
                </c:pt>
                <c:pt idx="294">
                  <c:v>42620.4807060185</c:v>
                </c:pt>
                <c:pt idx="295">
                  <c:v>42620.4807175926</c:v>
                </c:pt>
                <c:pt idx="296">
                  <c:v>42620.4807291667</c:v>
                </c:pt>
                <c:pt idx="297">
                  <c:v>42620.4807407407</c:v>
                </c:pt>
                <c:pt idx="298">
                  <c:v>42620.4807523148</c:v>
                </c:pt>
                <c:pt idx="299">
                  <c:v>42620.4807638889</c:v>
                </c:pt>
                <c:pt idx="300">
                  <c:v>42620.480775463</c:v>
                </c:pt>
                <c:pt idx="301">
                  <c:v>42620.480787037</c:v>
                </c:pt>
                <c:pt idx="302">
                  <c:v>42620.4807986111</c:v>
                </c:pt>
                <c:pt idx="303">
                  <c:v>42620.4808101852</c:v>
                </c:pt>
                <c:pt idx="304">
                  <c:v>42620.4819212963</c:v>
                </c:pt>
                <c:pt idx="305">
                  <c:v>42620.4819328704</c:v>
                </c:pt>
                <c:pt idx="306">
                  <c:v>42620.4819444444</c:v>
                </c:pt>
                <c:pt idx="307">
                  <c:v>42620.4819560185</c:v>
                </c:pt>
                <c:pt idx="308">
                  <c:v>42620.4819675926</c:v>
                </c:pt>
                <c:pt idx="309">
                  <c:v>42620.4819791667</c:v>
                </c:pt>
                <c:pt idx="310">
                  <c:v>42620.4819907407</c:v>
                </c:pt>
                <c:pt idx="311">
                  <c:v>42620.4820023148</c:v>
                </c:pt>
                <c:pt idx="312">
                  <c:v>42620.4820138889</c:v>
                </c:pt>
                <c:pt idx="313">
                  <c:v>42620.482025463</c:v>
                </c:pt>
                <c:pt idx="314">
                  <c:v>42620.482037037</c:v>
                </c:pt>
                <c:pt idx="315">
                  <c:v>42620.4820486111</c:v>
                </c:pt>
                <c:pt idx="316">
                  <c:v>42620.4820601852</c:v>
                </c:pt>
                <c:pt idx="317">
                  <c:v>42620.4820717593</c:v>
                </c:pt>
                <c:pt idx="318">
                  <c:v>42620.4820833333</c:v>
                </c:pt>
                <c:pt idx="319">
                  <c:v>42620.4820949074</c:v>
                </c:pt>
                <c:pt idx="320">
                  <c:v>42620.4821064815</c:v>
                </c:pt>
                <c:pt idx="321">
                  <c:v>42620.4821180556</c:v>
                </c:pt>
                <c:pt idx="322">
                  <c:v>42620.4821296296</c:v>
                </c:pt>
                <c:pt idx="323">
                  <c:v>42620.4831597222</c:v>
                </c:pt>
                <c:pt idx="324">
                  <c:v>42620.4831712963</c:v>
                </c:pt>
                <c:pt idx="325">
                  <c:v>42620.4831828704</c:v>
                </c:pt>
                <c:pt idx="326">
                  <c:v>42620.4831944444</c:v>
                </c:pt>
                <c:pt idx="327">
                  <c:v>42620.4832060185</c:v>
                </c:pt>
                <c:pt idx="328">
                  <c:v>42620.4832175926</c:v>
                </c:pt>
                <c:pt idx="329">
                  <c:v>42620.4832291667</c:v>
                </c:pt>
                <c:pt idx="330">
                  <c:v>42620.4832407407</c:v>
                </c:pt>
                <c:pt idx="331">
                  <c:v>42620.4832523148</c:v>
                </c:pt>
                <c:pt idx="332">
                  <c:v>42620.4832638889</c:v>
                </c:pt>
                <c:pt idx="333">
                  <c:v>42620.483275463</c:v>
                </c:pt>
                <c:pt idx="334">
                  <c:v>42620.483287037</c:v>
                </c:pt>
                <c:pt idx="335">
                  <c:v>42620.4832986111</c:v>
                </c:pt>
                <c:pt idx="336">
                  <c:v>42620.4833101852</c:v>
                </c:pt>
                <c:pt idx="337">
                  <c:v>42620.4833217593</c:v>
                </c:pt>
                <c:pt idx="338">
                  <c:v>42620.4833333333</c:v>
                </c:pt>
                <c:pt idx="339">
                  <c:v>42620.4833449074</c:v>
                </c:pt>
                <c:pt idx="340">
                  <c:v>42620.4833564815</c:v>
                </c:pt>
                <c:pt idx="341">
                  <c:v>42620.4833680556</c:v>
                </c:pt>
                <c:pt idx="342">
                  <c:v>42620.4843634259</c:v>
                </c:pt>
                <c:pt idx="343">
                  <c:v>42620.484375</c:v>
                </c:pt>
                <c:pt idx="344">
                  <c:v>42620.4843865741</c:v>
                </c:pt>
                <c:pt idx="345">
                  <c:v>42620.4843981481</c:v>
                </c:pt>
                <c:pt idx="346">
                  <c:v>42620.4844097222</c:v>
                </c:pt>
                <c:pt idx="347">
                  <c:v>42620.4844212963</c:v>
                </c:pt>
                <c:pt idx="348">
                  <c:v>42620.4844328704</c:v>
                </c:pt>
                <c:pt idx="349">
                  <c:v>42620.4844444444</c:v>
                </c:pt>
                <c:pt idx="350">
                  <c:v>42620.4844560185</c:v>
                </c:pt>
                <c:pt idx="351">
                  <c:v>42620.4844675926</c:v>
                </c:pt>
                <c:pt idx="352">
                  <c:v>42620.4844791667</c:v>
                </c:pt>
                <c:pt idx="353">
                  <c:v>42620.4844907407</c:v>
                </c:pt>
                <c:pt idx="354">
                  <c:v>42620.4845023148</c:v>
                </c:pt>
                <c:pt idx="355">
                  <c:v>42620.4845138889</c:v>
                </c:pt>
                <c:pt idx="356">
                  <c:v>42620.484525463</c:v>
                </c:pt>
                <c:pt idx="357">
                  <c:v>42620.484537037</c:v>
                </c:pt>
                <c:pt idx="358">
                  <c:v>42620.4845486111</c:v>
                </c:pt>
                <c:pt idx="359">
                  <c:v>42620.4845601852</c:v>
                </c:pt>
                <c:pt idx="360">
                  <c:v>42620.4845717593</c:v>
                </c:pt>
                <c:pt idx="361">
                  <c:v>42620.4855324074</c:v>
                </c:pt>
                <c:pt idx="362">
                  <c:v>42620.4855439815</c:v>
                </c:pt>
                <c:pt idx="363">
                  <c:v>42620.4855555556</c:v>
                </c:pt>
                <c:pt idx="364">
                  <c:v>42620.4855671296</c:v>
                </c:pt>
                <c:pt idx="365">
                  <c:v>42620.4855787037</c:v>
                </c:pt>
                <c:pt idx="366">
                  <c:v>42620.4855902778</c:v>
                </c:pt>
                <c:pt idx="367">
                  <c:v>42620.4856018519</c:v>
                </c:pt>
                <c:pt idx="368">
                  <c:v>42620.4856134259</c:v>
                </c:pt>
                <c:pt idx="369">
                  <c:v>42620.485625</c:v>
                </c:pt>
                <c:pt idx="370">
                  <c:v>42620.4856365741</c:v>
                </c:pt>
                <c:pt idx="371">
                  <c:v>42620.4856481481</c:v>
                </c:pt>
                <c:pt idx="372">
                  <c:v>42620.4856597222</c:v>
                </c:pt>
                <c:pt idx="373">
                  <c:v>42620.4856712963</c:v>
                </c:pt>
                <c:pt idx="374">
                  <c:v>42620.4856828704</c:v>
                </c:pt>
                <c:pt idx="375">
                  <c:v>42620.4856944444</c:v>
                </c:pt>
                <c:pt idx="376">
                  <c:v>42620.4857060185</c:v>
                </c:pt>
                <c:pt idx="377">
                  <c:v>42620.4857175926</c:v>
                </c:pt>
                <c:pt idx="378">
                  <c:v>42620.4857291667</c:v>
                </c:pt>
                <c:pt idx="379">
                  <c:v>42620.4857407407</c:v>
                </c:pt>
              </c:numCache>
            </c:numRef>
          </c:cat>
          <c:val>
            <c:numRef>
              <c:f>Nicstat!$K$39:$K$418</c:f>
              <c:numCache>
                <c:formatCode>General</c:formatCode>
                <c:ptCount val="380"/>
                <c:pt idx="0">
                  <c:v>16.22</c:v>
                </c:pt>
                <c:pt idx="1">
                  <c:v>14.95</c:v>
                </c:pt>
                <c:pt idx="2">
                  <c:v>12.71</c:v>
                </c:pt>
                <c:pt idx="3">
                  <c:v>11.95</c:v>
                </c:pt>
                <c:pt idx="4">
                  <c:v>11.62</c:v>
                </c:pt>
                <c:pt idx="5">
                  <c:v>12.1</c:v>
                </c:pt>
                <c:pt idx="6">
                  <c:v>11.63</c:v>
                </c:pt>
                <c:pt idx="7">
                  <c:v>10.6</c:v>
                </c:pt>
                <c:pt idx="8">
                  <c:v>10.89</c:v>
                </c:pt>
                <c:pt idx="9">
                  <c:v>20.49</c:v>
                </c:pt>
                <c:pt idx="10">
                  <c:v>15.46</c:v>
                </c:pt>
                <c:pt idx="11">
                  <c:v>13.97</c:v>
                </c:pt>
                <c:pt idx="12">
                  <c:v>15.19</c:v>
                </c:pt>
                <c:pt idx="13">
                  <c:v>17.5</c:v>
                </c:pt>
                <c:pt idx="14">
                  <c:v>20.68</c:v>
                </c:pt>
                <c:pt idx="15">
                  <c:v>15.72</c:v>
                </c:pt>
                <c:pt idx="16">
                  <c:v>23.63</c:v>
                </c:pt>
                <c:pt idx="17">
                  <c:v>21.08</c:v>
                </c:pt>
                <c:pt idx="18">
                  <c:v>14.09</c:v>
                </c:pt>
                <c:pt idx="19">
                  <c:v>21.73</c:v>
                </c:pt>
                <c:pt idx="20">
                  <c:v>19.4</c:v>
                </c:pt>
                <c:pt idx="21">
                  <c:v>19.37</c:v>
                </c:pt>
                <c:pt idx="22">
                  <c:v>19.43</c:v>
                </c:pt>
                <c:pt idx="23">
                  <c:v>23.08</c:v>
                </c:pt>
                <c:pt idx="24">
                  <c:v>17.31</c:v>
                </c:pt>
                <c:pt idx="25">
                  <c:v>16.91</c:v>
                </c:pt>
                <c:pt idx="26">
                  <c:v>19.84</c:v>
                </c:pt>
                <c:pt idx="27">
                  <c:v>19.39</c:v>
                </c:pt>
                <c:pt idx="28">
                  <c:v>15.65</c:v>
                </c:pt>
                <c:pt idx="29">
                  <c:v>19.83</c:v>
                </c:pt>
                <c:pt idx="30">
                  <c:v>18.5</c:v>
                </c:pt>
                <c:pt idx="31">
                  <c:v>19.58</c:v>
                </c:pt>
                <c:pt idx="32">
                  <c:v>19.73</c:v>
                </c:pt>
                <c:pt idx="33">
                  <c:v>20.93</c:v>
                </c:pt>
                <c:pt idx="34">
                  <c:v>20.15</c:v>
                </c:pt>
                <c:pt idx="35">
                  <c:v>17.13</c:v>
                </c:pt>
                <c:pt idx="36">
                  <c:v>16.59</c:v>
                </c:pt>
                <c:pt idx="37">
                  <c:v>14.08</c:v>
                </c:pt>
                <c:pt idx="38">
                  <c:v>14.79</c:v>
                </c:pt>
                <c:pt idx="39">
                  <c:v>14.87</c:v>
                </c:pt>
                <c:pt idx="40">
                  <c:v>15.54</c:v>
                </c:pt>
                <c:pt idx="41">
                  <c:v>14.8</c:v>
                </c:pt>
                <c:pt idx="42">
                  <c:v>20.47</c:v>
                </c:pt>
                <c:pt idx="43">
                  <c:v>16.95</c:v>
                </c:pt>
                <c:pt idx="44">
                  <c:v>13.98</c:v>
                </c:pt>
                <c:pt idx="45">
                  <c:v>19.63</c:v>
                </c:pt>
                <c:pt idx="46">
                  <c:v>15.48</c:v>
                </c:pt>
                <c:pt idx="47">
                  <c:v>15.69</c:v>
                </c:pt>
                <c:pt idx="48">
                  <c:v>17.02</c:v>
                </c:pt>
                <c:pt idx="49">
                  <c:v>18</c:v>
                </c:pt>
                <c:pt idx="50">
                  <c:v>14.28</c:v>
                </c:pt>
                <c:pt idx="51">
                  <c:v>15.01</c:v>
                </c:pt>
                <c:pt idx="52">
                  <c:v>16.72</c:v>
                </c:pt>
                <c:pt idx="53">
                  <c:v>18.1</c:v>
                </c:pt>
                <c:pt idx="54">
                  <c:v>15.98</c:v>
                </c:pt>
                <c:pt idx="55">
                  <c:v>17.69</c:v>
                </c:pt>
                <c:pt idx="56">
                  <c:v>17.71</c:v>
                </c:pt>
                <c:pt idx="57">
                  <c:v>14.73</c:v>
                </c:pt>
                <c:pt idx="58">
                  <c:v>12.42</c:v>
                </c:pt>
                <c:pt idx="59">
                  <c:v>17.2</c:v>
                </c:pt>
                <c:pt idx="60">
                  <c:v>17.5</c:v>
                </c:pt>
                <c:pt idx="61">
                  <c:v>16.32</c:v>
                </c:pt>
                <c:pt idx="62">
                  <c:v>17.8</c:v>
                </c:pt>
                <c:pt idx="63">
                  <c:v>14.62</c:v>
                </c:pt>
                <c:pt idx="64">
                  <c:v>15.51</c:v>
                </c:pt>
                <c:pt idx="65">
                  <c:v>19.42</c:v>
                </c:pt>
                <c:pt idx="66">
                  <c:v>25.75</c:v>
                </c:pt>
                <c:pt idx="67">
                  <c:v>13.84</c:v>
                </c:pt>
                <c:pt idx="68">
                  <c:v>19.17</c:v>
                </c:pt>
                <c:pt idx="69">
                  <c:v>17.09</c:v>
                </c:pt>
                <c:pt idx="70">
                  <c:v>17.57</c:v>
                </c:pt>
                <c:pt idx="71">
                  <c:v>21.27</c:v>
                </c:pt>
                <c:pt idx="72">
                  <c:v>14.99</c:v>
                </c:pt>
                <c:pt idx="73">
                  <c:v>14.78</c:v>
                </c:pt>
                <c:pt idx="74">
                  <c:v>14.53</c:v>
                </c:pt>
                <c:pt idx="75">
                  <c:v>13.43</c:v>
                </c:pt>
                <c:pt idx="76">
                  <c:v>11.09</c:v>
                </c:pt>
                <c:pt idx="77">
                  <c:v>11.23</c:v>
                </c:pt>
                <c:pt idx="78">
                  <c:v>11.6</c:v>
                </c:pt>
                <c:pt idx="79">
                  <c:v>12.52</c:v>
                </c:pt>
                <c:pt idx="80">
                  <c:v>11.57</c:v>
                </c:pt>
                <c:pt idx="81">
                  <c:v>12.66</c:v>
                </c:pt>
                <c:pt idx="82">
                  <c:v>12.6</c:v>
                </c:pt>
                <c:pt idx="83">
                  <c:v>19.31</c:v>
                </c:pt>
                <c:pt idx="84">
                  <c:v>12.49</c:v>
                </c:pt>
                <c:pt idx="85">
                  <c:v>20.86</c:v>
                </c:pt>
                <c:pt idx="86">
                  <c:v>18.06</c:v>
                </c:pt>
                <c:pt idx="87">
                  <c:v>15.94</c:v>
                </c:pt>
                <c:pt idx="88">
                  <c:v>22.59</c:v>
                </c:pt>
                <c:pt idx="89">
                  <c:v>23.27</c:v>
                </c:pt>
                <c:pt idx="90">
                  <c:v>15</c:v>
                </c:pt>
                <c:pt idx="91">
                  <c:v>14.43</c:v>
                </c:pt>
                <c:pt idx="92">
                  <c:v>14.85</c:v>
                </c:pt>
                <c:pt idx="93">
                  <c:v>15.19</c:v>
                </c:pt>
                <c:pt idx="94">
                  <c:v>17.78</c:v>
                </c:pt>
                <c:pt idx="95">
                  <c:v>18.14</c:v>
                </c:pt>
                <c:pt idx="96">
                  <c:v>14.6</c:v>
                </c:pt>
                <c:pt idx="97">
                  <c:v>19.03</c:v>
                </c:pt>
                <c:pt idx="98">
                  <c:v>12.65</c:v>
                </c:pt>
                <c:pt idx="99">
                  <c:v>17.47</c:v>
                </c:pt>
                <c:pt idx="100">
                  <c:v>18.16</c:v>
                </c:pt>
                <c:pt idx="101">
                  <c:v>20.27</c:v>
                </c:pt>
                <c:pt idx="102">
                  <c:v>13.73</c:v>
                </c:pt>
                <c:pt idx="103">
                  <c:v>14.5</c:v>
                </c:pt>
                <c:pt idx="104">
                  <c:v>11.59</c:v>
                </c:pt>
                <c:pt idx="105">
                  <c:v>13.32</c:v>
                </c:pt>
                <c:pt idx="106">
                  <c:v>15.51</c:v>
                </c:pt>
                <c:pt idx="107">
                  <c:v>15.45</c:v>
                </c:pt>
                <c:pt idx="108">
                  <c:v>16.42</c:v>
                </c:pt>
                <c:pt idx="109">
                  <c:v>18.95</c:v>
                </c:pt>
                <c:pt idx="110">
                  <c:v>15.53</c:v>
                </c:pt>
                <c:pt idx="111">
                  <c:v>16.08</c:v>
                </c:pt>
                <c:pt idx="112">
                  <c:v>16.73</c:v>
                </c:pt>
                <c:pt idx="113">
                  <c:v>14.58</c:v>
                </c:pt>
                <c:pt idx="114">
                  <c:v>15.01</c:v>
                </c:pt>
                <c:pt idx="115">
                  <c:v>15.04</c:v>
                </c:pt>
                <c:pt idx="116">
                  <c:v>12.78</c:v>
                </c:pt>
                <c:pt idx="117">
                  <c:v>8.64</c:v>
                </c:pt>
                <c:pt idx="118">
                  <c:v>12.74</c:v>
                </c:pt>
                <c:pt idx="119">
                  <c:v>11.78</c:v>
                </c:pt>
                <c:pt idx="120">
                  <c:v>17.57</c:v>
                </c:pt>
                <c:pt idx="121">
                  <c:v>16.47</c:v>
                </c:pt>
                <c:pt idx="122">
                  <c:v>15.73</c:v>
                </c:pt>
                <c:pt idx="123">
                  <c:v>20.04</c:v>
                </c:pt>
                <c:pt idx="124">
                  <c:v>28.55</c:v>
                </c:pt>
                <c:pt idx="125">
                  <c:v>24.3</c:v>
                </c:pt>
                <c:pt idx="126">
                  <c:v>18.87</c:v>
                </c:pt>
                <c:pt idx="127">
                  <c:v>19.18</c:v>
                </c:pt>
                <c:pt idx="128">
                  <c:v>11.71</c:v>
                </c:pt>
                <c:pt idx="129">
                  <c:v>12.56</c:v>
                </c:pt>
                <c:pt idx="130">
                  <c:v>23.22</c:v>
                </c:pt>
                <c:pt idx="131">
                  <c:v>18.54</c:v>
                </c:pt>
                <c:pt idx="132">
                  <c:v>15.98</c:v>
                </c:pt>
                <c:pt idx="133">
                  <c:v>19.23</c:v>
                </c:pt>
                <c:pt idx="134">
                  <c:v>17.1</c:v>
                </c:pt>
                <c:pt idx="135">
                  <c:v>19.16</c:v>
                </c:pt>
                <c:pt idx="136">
                  <c:v>17.86</c:v>
                </c:pt>
                <c:pt idx="137">
                  <c:v>16.99</c:v>
                </c:pt>
                <c:pt idx="138">
                  <c:v>19.07</c:v>
                </c:pt>
                <c:pt idx="139">
                  <c:v>17.91</c:v>
                </c:pt>
                <c:pt idx="140">
                  <c:v>17.83</c:v>
                </c:pt>
                <c:pt idx="141">
                  <c:v>13.76</c:v>
                </c:pt>
                <c:pt idx="142">
                  <c:v>19.57</c:v>
                </c:pt>
                <c:pt idx="143">
                  <c:v>18.63</c:v>
                </c:pt>
                <c:pt idx="144">
                  <c:v>16.86</c:v>
                </c:pt>
                <c:pt idx="145">
                  <c:v>16.94</c:v>
                </c:pt>
                <c:pt idx="146">
                  <c:v>16.16</c:v>
                </c:pt>
                <c:pt idx="147">
                  <c:v>18.55</c:v>
                </c:pt>
                <c:pt idx="148">
                  <c:v>16.21</c:v>
                </c:pt>
                <c:pt idx="149">
                  <c:v>18.71</c:v>
                </c:pt>
                <c:pt idx="150">
                  <c:v>22.46</c:v>
                </c:pt>
                <c:pt idx="151">
                  <c:v>20.58</c:v>
                </c:pt>
                <c:pt idx="152">
                  <c:v>15.99</c:v>
                </c:pt>
                <c:pt idx="153">
                  <c:v>14.63</c:v>
                </c:pt>
                <c:pt idx="154">
                  <c:v>18.38</c:v>
                </c:pt>
                <c:pt idx="155">
                  <c:v>17.98</c:v>
                </c:pt>
                <c:pt idx="156">
                  <c:v>15.35</c:v>
                </c:pt>
                <c:pt idx="157">
                  <c:v>15.68</c:v>
                </c:pt>
                <c:pt idx="158">
                  <c:v>14.91</c:v>
                </c:pt>
                <c:pt idx="159">
                  <c:v>14.57</c:v>
                </c:pt>
                <c:pt idx="160">
                  <c:v>13.36</c:v>
                </c:pt>
                <c:pt idx="161">
                  <c:v>17.99</c:v>
                </c:pt>
                <c:pt idx="162">
                  <c:v>18.73</c:v>
                </c:pt>
                <c:pt idx="163">
                  <c:v>19.83</c:v>
                </c:pt>
                <c:pt idx="164">
                  <c:v>20.32</c:v>
                </c:pt>
                <c:pt idx="165">
                  <c:v>14.63</c:v>
                </c:pt>
                <c:pt idx="166">
                  <c:v>10.85</c:v>
                </c:pt>
                <c:pt idx="167">
                  <c:v>13.11</c:v>
                </c:pt>
                <c:pt idx="168">
                  <c:v>15.83</c:v>
                </c:pt>
                <c:pt idx="169">
                  <c:v>19.25</c:v>
                </c:pt>
                <c:pt idx="170">
                  <c:v>19.24</c:v>
                </c:pt>
                <c:pt idx="171">
                  <c:v>13.82</c:v>
                </c:pt>
                <c:pt idx="172">
                  <c:v>13.36</c:v>
                </c:pt>
                <c:pt idx="173">
                  <c:v>14.1</c:v>
                </c:pt>
                <c:pt idx="174">
                  <c:v>15.04</c:v>
                </c:pt>
                <c:pt idx="175">
                  <c:v>12.1</c:v>
                </c:pt>
                <c:pt idx="176">
                  <c:v>15.89</c:v>
                </c:pt>
                <c:pt idx="177">
                  <c:v>10.95</c:v>
                </c:pt>
                <c:pt idx="178">
                  <c:v>10.89</c:v>
                </c:pt>
                <c:pt idx="179">
                  <c:v>10.86</c:v>
                </c:pt>
                <c:pt idx="180">
                  <c:v>11.5</c:v>
                </c:pt>
                <c:pt idx="181">
                  <c:v>13.5</c:v>
                </c:pt>
                <c:pt idx="182">
                  <c:v>14.16</c:v>
                </c:pt>
                <c:pt idx="183">
                  <c:v>18.18</c:v>
                </c:pt>
                <c:pt idx="184">
                  <c:v>15.82</c:v>
                </c:pt>
                <c:pt idx="185">
                  <c:v>14.25</c:v>
                </c:pt>
                <c:pt idx="186">
                  <c:v>15.11</c:v>
                </c:pt>
                <c:pt idx="187">
                  <c:v>18.05</c:v>
                </c:pt>
                <c:pt idx="188">
                  <c:v>17.18</c:v>
                </c:pt>
                <c:pt idx="189">
                  <c:v>15.15</c:v>
                </c:pt>
                <c:pt idx="190">
                  <c:v>18.62</c:v>
                </c:pt>
                <c:pt idx="191">
                  <c:v>14.18</c:v>
                </c:pt>
                <c:pt idx="192">
                  <c:v>14.22</c:v>
                </c:pt>
                <c:pt idx="193">
                  <c:v>9.63</c:v>
                </c:pt>
                <c:pt idx="194">
                  <c:v>16.49</c:v>
                </c:pt>
                <c:pt idx="195">
                  <c:v>14.83</c:v>
                </c:pt>
                <c:pt idx="196">
                  <c:v>13.7</c:v>
                </c:pt>
                <c:pt idx="197">
                  <c:v>8.51</c:v>
                </c:pt>
                <c:pt idx="198">
                  <c:v>9.89</c:v>
                </c:pt>
                <c:pt idx="199">
                  <c:v>11.43</c:v>
                </c:pt>
                <c:pt idx="200">
                  <c:v>11.63</c:v>
                </c:pt>
                <c:pt idx="201">
                  <c:v>10.16</c:v>
                </c:pt>
                <c:pt idx="202">
                  <c:v>10.81</c:v>
                </c:pt>
                <c:pt idx="203">
                  <c:v>11.91</c:v>
                </c:pt>
                <c:pt idx="204">
                  <c:v>11.05</c:v>
                </c:pt>
                <c:pt idx="205">
                  <c:v>12.27</c:v>
                </c:pt>
                <c:pt idx="206">
                  <c:v>12.24</c:v>
                </c:pt>
                <c:pt idx="207">
                  <c:v>14.2</c:v>
                </c:pt>
                <c:pt idx="208">
                  <c:v>10.48</c:v>
                </c:pt>
                <c:pt idx="209">
                  <c:v>9.46</c:v>
                </c:pt>
                <c:pt idx="210">
                  <c:v>9.93</c:v>
                </c:pt>
                <c:pt idx="211">
                  <c:v>12.6</c:v>
                </c:pt>
                <c:pt idx="212">
                  <c:v>10.56</c:v>
                </c:pt>
                <c:pt idx="213">
                  <c:v>11.55</c:v>
                </c:pt>
                <c:pt idx="214">
                  <c:v>11.27</c:v>
                </c:pt>
                <c:pt idx="215">
                  <c:v>19.84</c:v>
                </c:pt>
                <c:pt idx="216">
                  <c:v>22.54</c:v>
                </c:pt>
                <c:pt idx="217">
                  <c:v>10.36</c:v>
                </c:pt>
                <c:pt idx="218">
                  <c:v>10.41</c:v>
                </c:pt>
                <c:pt idx="219">
                  <c:v>11.02</c:v>
                </c:pt>
                <c:pt idx="220">
                  <c:v>10.75</c:v>
                </c:pt>
                <c:pt idx="221">
                  <c:v>9.24</c:v>
                </c:pt>
                <c:pt idx="222">
                  <c:v>8.69</c:v>
                </c:pt>
                <c:pt idx="223">
                  <c:v>9.22</c:v>
                </c:pt>
                <c:pt idx="224">
                  <c:v>11.19</c:v>
                </c:pt>
                <c:pt idx="225">
                  <c:v>11.59</c:v>
                </c:pt>
                <c:pt idx="226">
                  <c:v>11.2</c:v>
                </c:pt>
                <c:pt idx="227">
                  <c:v>9.26</c:v>
                </c:pt>
                <c:pt idx="228">
                  <c:v>16.77</c:v>
                </c:pt>
                <c:pt idx="229">
                  <c:v>15.99</c:v>
                </c:pt>
                <c:pt idx="230">
                  <c:v>16.48</c:v>
                </c:pt>
                <c:pt idx="231">
                  <c:v>16.33</c:v>
                </c:pt>
                <c:pt idx="232">
                  <c:v>30.62</c:v>
                </c:pt>
                <c:pt idx="233">
                  <c:v>26.1</c:v>
                </c:pt>
                <c:pt idx="234">
                  <c:v>26.79</c:v>
                </c:pt>
                <c:pt idx="235">
                  <c:v>8.67</c:v>
                </c:pt>
                <c:pt idx="236">
                  <c:v>15.65</c:v>
                </c:pt>
                <c:pt idx="237">
                  <c:v>14.78</c:v>
                </c:pt>
                <c:pt idx="238">
                  <c:v>15.94</c:v>
                </c:pt>
                <c:pt idx="239">
                  <c:v>16.31</c:v>
                </c:pt>
                <c:pt idx="240">
                  <c:v>16.72</c:v>
                </c:pt>
                <c:pt idx="241">
                  <c:v>20.48</c:v>
                </c:pt>
                <c:pt idx="242">
                  <c:v>17.11</c:v>
                </c:pt>
                <c:pt idx="243">
                  <c:v>15.49</c:v>
                </c:pt>
                <c:pt idx="244">
                  <c:v>16.67</c:v>
                </c:pt>
                <c:pt idx="245">
                  <c:v>18.05</c:v>
                </c:pt>
                <c:pt idx="246">
                  <c:v>17.12</c:v>
                </c:pt>
                <c:pt idx="247">
                  <c:v>17.18</c:v>
                </c:pt>
                <c:pt idx="248">
                  <c:v>17.98</c:v>
                </c:pt>
                <c:pt idx="249">
                  <c:v>15.67</c:v>
                </c:pt>
                <c:pt idx="250">
                  <c:v>17.29</c:v>
                </c:pt>
                <c:pt idx="251">
                  <c:v>25.59</c:v>
                </c:pt>
                <c:pt idx="252">
                  <c:v>22.2</c:v>
                </c:pt>
                <c:pt idx="253">
                  <c:v>17.91</c:v>
                </c:pt>
                <c:pt idx="254">
                  <c:v>18.54</c:v>
                </c:pt>
                <c:pt idx="255">
                  <c:v>22.37</c:v>
                </c:pt>
                <c:pt idx="256">
                  <c:v>22.58</c:v>
                </c:pt>
                <c:pt idx="257">
                  <c:v>14.67</c:v>
                </c:pt>
                <c:pt idx="258">
                  <c:v>15.57</c:v>
                </c:pt>
                <c:pt idx="259">
                  <c:v>17.34</c:v>
                </c:pt>
                <c:pt idx="260">
                  <c:v>13.04</c:v>
                </c:pt>
                <c:pt idx="261">
                  <c:v>14.09</c:v>
                </c:pt>
                <c:pt idx="262">
                  <c:v>16.51</c:v>
                </c:pt>
                <c:pt idx="263">
                  <c:v>14.12</c:v>
                </c:pt>
                <c:pt idx="264">
                  <c:v>12.42</c:v>
                </c:pt>
                <c:pt idx="265">
                  <c:v>12.84</c:v>
                </c:pt>
                <c:pt idx="266">
                  <c:v>16.98</c:v>
                </c:pt>
                <c:pt idx="267">
                  <c:v>18.72</c:v>
                </c:pt>
                <c:pt idx="268">
                  <c:v>14.91</c:v>
                </c:pt>
                <c:pt idx="269">
                  <c:v>10.99</c:v>
                </c:pt>
                <c:pt idx="270">
                  <c:v>13.98</c:v>
                </c:pt>
                <c:pt idx="271">
                  <c:v>13.51</c:v>
                </c:pt>
                <c:pt idx="272">
                  <c:v>18.32</c:v>
                </c:pt>
                <c:pt idx="273">
                  <c:v>16.25</c:v>
                </c:pt>
                <c:pt idx="274">
                  <c:v>20.42</c:v>
                </c:pt>
                <c:pt idx="275">
                  <c:v>26.55</c:v>
                </c:pt>
                <c:pt idx="276">
                  <c:v>14.97</c:v>
                </c:pt>
                <c:pt idx="277">
                  <c:v>15.57</c:v>
                </c:pt>
                <c:pt idx="278">
                  <c:v>14.38</c:v>
                </c:pt>
                <c:pt idx="279">
                  <c:v>15.15</c:v>
                </c:pt>
                <c:pt idx="280">
                  <c:v>12.81</c:v>
                </c:pt>
                <c:pt idx="281">
                  <c:v>16.42</c:v>
                </c:pt>
                <c:pt idx="282">
                  <c:v>17.72</c:v>
                </c:pt>
                <c:pt idx="283">
                  <c:v>18.67</c:v>
                </c:pt>
                <c:pt idx="284">
                  <c:v>14.75</c:v>
                </c:pt>
                <c:pt idx="285">
                  <c:v>12.62</c:v>
                </c:pt>
                <c:pt idx="286">
                  <c:v>18.13</c:v>
                </c:pt>
                <c:pt idx="287">
                  <c:v>19.19</c:v>
                </c:pt>
                <c:pt idx="288">
                  <c:v>18.88</c:v>
                </c:pt>
                <c:pt idx="289">
                  <c:v>19.01</c:v>
                </c:pt>
                <c:pt idx="290">
                  <c:v>16.98</c:v>
                </c:pt>
                <c:pt idx="291">
                  <c:v>16.54</c:v>
                </c:pt>
                <c:pt idx="292">
                  <c:v>14.19</c:v>
                </c:pt>
                <c:pt idx="293">
                  <c:v>12.49</c:v>
                </c:pt>
                <c:pt idx="294">
                  <c:v>13.63</c:v>
                </c:pt>
                <c:pt idx="295">
                  <c:v>13.62</c:v>
                </c:pt>
                <c:pt idx="296">
                  <c:v>15.06</c:v>
                </c:pt>
                <c:pt idx="297">
                  <c:v>14.27</c:v>
                </c:pt>
                <c:pt idx="298">
                  <c:v>14.63</c:v>
                </c:pt>
                <c:pt idx="299">
                  <c:v>13.87</c:v>
                </c:pt>
                <c:pt idx="300">
                  <c:v>14.59</c:v>
                </c:pt>
                <c:pt idx="301">
                  <c:v>14.37</c:v>
                </c:pt>
                <c:pt idx="302">
                  <c:v>13.03</c:v>
                </c:pt>
                <c:pt idx="303">
                  <c:v>13.54</c:v>
                </c:pt>
                <c:pt idx="304">
                  <c:v>15.85</c:v>
                </c:pt>
                <c:pt idx="305">
                  <c:v>16.26</c:v>
                </c:pt>
                <c:pt idx="306">
                  <c:v>20.19</c:v>
                </c:pt>
                <c:pt idx="307">
                  <c:v>27.84</c:v>
                </c:pt>
                <c:pt idx="308">
                  <c:v>25.1</c:v>
                </c:pt>
                <c:pt idx="309">
                  <c:v>21.41</c:v>
                </c:pt>
                <c:pt idx="310">
                  <c:v>18</c:v>
                </c:pt>
                <c:pt idx="311">
                  <c:v>17.88</c:v>
                </c:pt>
                <c:pt idx="312">
                  <c:v>13.87</c:v>
                </c:pt>
                <c:pt idx="313">
                  <c:v>17.78</c:v>
                </c:pt>
                <c:pt idx="314">
                  <c:v>17.68</c:v>
                </c:pt>
                <c:pt idx="315">
                  <c:v>16.95</c:v>
                </c:pt>
                <c:pt idx="316">
                  <c:v>15.24</c:v>
                </c:pt>
                <c:pt idx="317">
                  <c:v>9.65</c:v>
                </c:pt>
                <c:pt idx="318">
                  <c:v>9.73</c:v>
                </c:pt>
                <c:pt idx="319">
                  <c:v>12.85</c:v>
                </c:pt>
                <c:pt idx="320">
                  <c:v>17.11</c:v>
                </c:pt>
                <c:pt idx="321">
                  <c:v>13.14</c:v>
                </c:pt>
                <c:pt idx="322">
                  <c:v>14.05</c:v>
                </c:pt>
                <c:pt idx="323">
                  <c:v>19.61</c:v>
                </c:pt>
                <c:pt idx="324">
                  <c:v>14.69</c:v>
                </c:pt>
                <c:pt idx="325">
                  <c:v>15.42</c:v>
                </c:pt>
                <c:pt idx="326">
                  <c:v>15.32</c:v>
                </c:pt>
                <c:pt idx="327">
                  <c:v>22.07</c:v>
                </c:pt>
                <c:pt idx="328">
                  <c:v>15.36</c:v>
                </c:pt>
                <c:pt idx="329">
                  <c:v>12.61</c:v>
                </c:pt>
                <c:pt idx="330">
                  <c:v>13.52</c:v>
                </c:pt>
                <c:pt idx="331">
                  <c:v>20.48</c:v>
                </c:pt>
                <c:pt idx="332">
                  <c:v>12.94</c:v>
                </c:pt>
                <c:pt idx="333">
                  <c:v>15.1</c:v>
                </c:pt>
                <c:pt idx="334">
                  <c:v>11.88</c:v>
                </c:pt>
                <c:pt idx="335">
                  <c:v>15.33</c:v>
                </c:pt>
                <c:pt idx="336">
                  <c:v>20.32</c:v>
                </c:pt>
                <c:pt idx="337">
                  <c:v>16.49</c:v>
                </c:pt>
                <c:pt idx="338">
                  <c:v>20.43</c:v>
                </c:pt>
                <c:pt idx="339">
                  <c:v>15.25</c:v>
                </c:pt>
                <c:pt idx="340">
                  <c:v>16.72</c:v>
                </c:pt>
                <c:pt idx="341">
                  <c:v>10.89</c:v>
                </c:pt>
                <c:pt idx="342">
                  <c:v>12.54</c:v>
                </c:pt>
                <c:pt idx="343">
                  <c:v>18.53</c:v>
                </c:pt>
                <c:pt idx="344">
                  <c:v>17.3</c:v>
                </c:pt>
                <c:pt idx="345">
                  <c:v>18.22</c:v>
                </c:pt>
                <c:pt idx="346">
                  <c:v>19.76</c:v>
                </c:pt>
                <c:pt idx="347">
                  <c:v>19.58</c:v>
                </c:pt>
                <c:pt idx="348">
                  <c:v>19.68</c:v>
                </c:pt>
                <c:pt idx="349">
                  <c:v>18.6</c:v>
                </c:pt>
                <c:pt idx="350">
                  <c:v>18.73</c:v>
                </c:pt>
                <c:pt idx="351">
                  <c:v>19.16</c:v>
                </c:pt>
                <c:pt idx="352">
                  <c:v>19.9</c:v>
                </c:pt>
                <c:pt idx="353">
                  <c:v>15.83</c:v>
                </c:pt>
                <c:pt idx="354">
                  <c:v>23.74</c:v>
                </c:pt>
                <c:pt idx="355">
                  <c:v>21.92</c:v>
                </c:pt>
                <c:pt idx="356">
                  <c:v>19.09</c:v>
                </c:pt>
                <c:pt idx="357">
                  <c:v>20.33</c:v>
                </c:pt>
                <c:pt idx="358">
                  <c:v>19.25</c:v>
                </c:pt>
                <c:pt idx="359">
                  <c:v>18.91</c:v>
                </c:pt>
                <c:pt idx="360">
                  <c:v>17.2</c:v>
                </c:pt>
                <c:pt idx="361">
                  <c:v>13.81</c:v>
                </c:pt>
                <c:pt idx="362">
                  <c:v>13.91</c:v>
                </c:pt>
                <c:pt idx="363">
                  <c:v>12.57</c:v>
                </c:pt>
                <c:pt idx="364">
                  <c:v>9.45</c:v>
                </c:pt>
                <c:pt idx="365">
                  <c:v>14.41</c:v>
                </c:pt>
                <c:pt idx="366">
                  <c:v>15.53</c:v>
                </c:pt>
                <c:pt idx="367">
                  <c:v>14.22</c:v>
                </c:pt>
                <c:pt idx="368">
                  <c:v>11.68</c:v>
                </c:pt>
                <c:pt idx="369">
                  <c:v>14.24</c:v>
                </c:pt>
                <c:pt idx="370">
                  <c:v>15.99</c:v>
                </c:pt>
                <c:pt idx="371">
                  <c:v>13.07</c:v>
                </c:pt>
                <c:pt idx="372">
                  <c:v>13.78</c:v>
                </c:pt>
                <c:pt idx="373">
                  <c:v>14.92</c:v>
                </c:pt>
                <c:pt idx="374">
                  <c:v>12.92</c:v>
                </c:pt>
                <c:pt idx="375">
                  <c:v>14.19</c:v>
                </c:pt>
                <c:pt idx="376">
                  <c:v>10.5</c:v>
                </c:pt>
                <c:pt idx="377">
                  <c:v>14.44</c:v>
                </c:pt>
                <c:pt idx="378">
                  <c:v>15.19</c:v>
                </c:pt>
                <c:pt idx="379">
                  <c:v>16.27</c:v>
                </c:pt>
              </c:numCache>
            </c:numRef>
          </c:val>
        </c:ser>
        <c:ser>
          <c:idx val="1"/>
          <c:order val="1"/>
          <c:tx>
            <c:v>%Util bge1</c:v>
          </c:tx>
          <c:spPr>
            <a:ln w="28575"/>
          </c:spPr>
          <c:marker>
            <c:symbol val="none"/>
          </c:marker>
          <c:cat>
            <c:numRef>
              <c:f>Nicstat!$O$39:$O$418</c:f>
              <c:numCache>
                <c:formatCode>General</c:formatCode>
                <c:ptCount val="380"/>
                <c:pt idx="0">
                  <c:v>42620.4616550926</c:v>
                </c:pt>
                <c:pt idx="1">
                  <c:v>42620.4616666667</c:v>
                </c:pt>
                <c:pt idx="2">
                  <c:v>42620.4616782407</c:v>
                </c:pt>
                <c:pt idx="3">
                  <c:v>42620.4616898148</c:v>
                </c:pt>
                <c:pt idx="4">
                  <c:v>42620.4617013889</c:v>
                </c:pt>
                <c:pt idx="5">
                  <c:v>42620.461712963</c:v>
                </c:pt>
                <c:pt idx="6">
                  <c:v>42620.461724537</c:v>
                </c:pt>
                <c:pt idx="7">
                  <c:v>42620.4617361111</c:v>
                </c:pt>
                <c:pt idx="8">
                  <c:v>42620.4617476852</c:v>
                </c:pt>
                <c:pt idx="9">
                  <c:v>42620.4617592593</c:v>
                </c:pt>
                <c:pt idx="10">
                  <c:v>42620.4617708333</c:v>
                </c:pt>
                <c:pt idx="11">
                  <c:v>42620.4617824074</c:v>
                </c:pt>
                <c:pt idx="12">
                  <c:v>42620.4617939815</c:v>
                </c:pt>
                <c:pt idx="13">
                  <c:v>42620.4618055556</c:v>
                </c:pt>
                <c:pt idx="14">
                  <c:v>42620.4618171296</c:v>
                </c:pt>
                <c:pt idx="15">
                  <c:v>42620.4618287037</c:v>
                </c:pt>
                <c:pt idx="16">
                  <c:v>42620.4618402778</c:v>
                </c:pt>
                <c:pt idx="17">
                  <c:v>42620.4618518519</c:v>
                </c:pt>
                <c:pt idx="18">
                  <c:v>42620.4618634259</c:v>
                </c:pt>
                <c:pt idx="19">
                  <c:v>42620.4629166667</c:v>
                </c:pt>
                <c:pt idx="20">
                  <c:v>42620.4629282407</c:v>
                </c:pt>
                <c:pt idx="21">
                  <c:v>42620.4629398148</c:v>
                </c:pt>
                <c:pt idx="22">
                  <c:v>42620.4629513889</c:v>
                </c:pt>
                <c:pt idx="23">
                  <c:v>42620.462962963</c:v>
                </c:pt>
                <c:pt idx="24">
                  <c:v>42620.462974537</c:v>
                </c:pt>
                <c:pt idx="25">
                  <c:v>42620.4629861111</c:v>
                </c:pt>
                <c:pt idx="26">
                  <c:v>42620.4629976852</c:v>
                </c:pt>
                <c:pt idx="27">
                  <c:v>42620.4630092593</c:v>
                </c:pt>
                <c:pt idx="28">
                  <c:v>42620.4630208333</c:v>
                </c:pt>
                <c:pt idx="29">
                  <c:v>42620.4630324074</c:v>
                </c:pt>
                <c:pt idx="30">
                  <c:v>42620.4630439815</c:v>
                </c:pt>
                <c:pt idx="31">
                  <c:v>42620.4630555556</c:v>
                </c:pt>
                <c:pt idx="32">
                  <c:v>42620.4630671296</c:v>
                </c:pt>
                <c:pt idx="33">
                  <c:v>42620.4630787037</c:v>
                </c:pt>
                <c:pt idx="34">
                  <c:v>42620.4630902778</c:v>
                </c:pt>
                <c:pt idx="35">
                  <c:v>42620.4631018518</c:v>
                </c:pt>
                <c:pt idx="36">
                  <c:v>42620.4631134259</c:v>
                </c:pt>
                <c:pt idx="37">
                  <c:v>42620.463125</c:v>
                </c:pt>
                <c:pt idx="38">
                  <c:v>42620.4641087963</c:v>
                </c:pt>
                <c:pt idx="39">
                  <c:v>42620.4641203704</c:v>
                </c:pt>
                <c:pt idx="40">
                  <c:v>42620.4641319444</c:v>
                </c:pt>
                <c:pt idx="41">
                  <c:v>42620.4641435185</c:v>
                </c:pt>
                <c:pt idx="42">
                  <c:v>42620.4641550926</c:v>
                </c:pt>
                <c:pt idx="43">
                  <c:v>42620.4641666667</c:v>
                </c:pt>
                <c:pt idx="44">
                  <c:v>42620.4641782407</c:v>
                </c:pt>
                <c:pt idx="45">
                  <c:v>42620.4641898148</c:v>
                </c:pt>
                <c:pt idx="46">
                  <c:v>42620.4642013889</c:v>
                </c:pt>
                <c:pt idx="47">
                  <c:v>42620.464212963</c:v>
                </c:pt>
                <c:pt idx="48">
                  <c:v>42620.464224537</c:v>
                </c:pt>
                <c:pt idx="49">
                  <c:v>42620.4642361111</c:v>
                </c:pt>
                <c:pt idx="50">
                  <c:v>42620.4642476852</c:v>
                </c:pt>
                <c:pt idx="51">
                  <c:v>42620.4642592593</c:v>
                </c:pt>
                <c:pt idx="52">
                  <c:v>42620.4642708333</c:v>
                </c:pt>
                <c:pt idx="53">
                  <c:v>42620.4642824074</c:v>
                </c:pt>
                <c:pt idx="54">
                  <c:v>42620.4642939815</c:v>
                </c:pt>
                <c:pt idx="55">
                  <c:v>42620.4643055556</c:v>
                </c:pt>
                <c:pt idx="56">
                  <c:v>42620.4643171296</c:v>
                </c:pt>
                <c:pt idx="57">
                  <c:v>42620.4653935185</c:v>
                </c:pt>
                <c:pt idx="58">
                  <c:v>42620.4654050926</c:v>
                </c:pt>
                <c:pt idx="59">
                  <c:v>42620.4654166667</c:v>
                </c:pt>
                <c:pt idx="60">
                  <c:v>42620.4654282407</c:v>
                </c:pt>
                <c:pt idx="61">
                  <c:v>42620.4654398148</c:v>
                </c:pt>
                <c:pt idx="62">
                  <c:v>42620.4654513889</c:v>
                </c:pt>
                <c:pt idx="63">
                  <c:v>42620.465462963</c:v>
                </c:pt>
                <c:pt idx="64">
                  <c:v>42620.465474537</c:v>
                </c:pt>
                <c:pt idx="65">
                  <c:v>42620.4654861111</c:v>
                </c:pt>
                <c:pt idx="66">
                  <c:v>42620.4654976852</c:v>
                </c:pt>
                <c:pt idx="67">
                  <c:v>42620.4655092593</c:v>
                </c:pt>
                <c:pt idx="68">
                  <c:v>42620.4655208333</c:v>
                </c:pt>
                <c:pt idx="69">
                  <c:v>42620.4655324074</c:v>
                </c:pt>
                <c:pt idx="70">
                  <c:v>42620.4655439815</c:v>
                </c:pt>
                <c:pt idx="71">
                  <c:v>42620.4655555556</c:v>
                </c:pt>
                <c:pt idx="72">
                  <c:v>42620.4655671296</c:v>
                </c:pt>
                <c:pt idx="73">
                  <c:v>42620.4655787037</c:v>
                </c:pt>
                <c:pt idx="74">
                  <c:v>42620.4655902778</c:v>
                </c:pt>
                <c:pt idx="75">
                  <c:v>42620.4656018519</c:v>
                </c:pt>
                <c:pt idx="76">
                  <c:v>42620.4665509259</c:v>
                </c:pt>
                <c:pt idx="77">
                  <c:v>42620.4665625</c:v>
                </c:pt>
                <c:pt idx="78">
                  <c:v>42620.4665740741</c:v>
                </c:pt>
                <c:pt idx="79">
                  <c:v>42620.4665856482</c:v>
                </c:pt>
                <c:pt idx="80">
                  <c:v>42620.4665972222</c:v>
                </c:pt>
                <c:pt idx="81">
                  <c:v>42620.4666087963</c:v>
                </c:pt>
                <c:pt idx="82">
                  <c:v>42620.4666203704</c:v>
                </c:pt>
                <c:pt idx="83">
                  <c:v>42620.4666319444</c:v>
                </c:pt>
                <c:pt idx="84">
                  <c:v>42620.4666435185</c:v>
                </c:pt>
                <c:pt idx="85">
                  <c:v>42620.4666550926</c:v>
                </c:pt>
                <c:pt idx="86">
                  <c:v>42620.4666666667</c:v>
                </c:pt>
                <c:pt idx="87">
                  <c:v>42620.4666782407</c:v>
                </c:pt>
                <c:pt idx="88">
                  <c:v>42620.4666898148</c:v>
                </c:pt>
                <c:pt idx="89">
                  <c:v>42620.4667013889</c:v>
                </c:pt>
                <c:pt idx="90">
                  <c:v>42620.466712963</c:v>
                </c:pt>
                <c:pt idx="91">
                  <c:v>42620.466724537</c:v>
                </c:pt>
                <c:pt idx="92">
                  <c:v>42620.4667361111</c:v>
                </c:pt>
                <c:pt idx="93">
                  <c:v>42620.4667476852</c:v>
                </c:pt>
                <c:pt idx="94">
                  <c:v>42620.4667592593</c:v>
                </c:pt>
                <c:pt idx="95">
                  <c:v>42620.4679166667</c:v>
                </c:pt>
                <c:pt idx="96">
                  <c:v>42620.4679282407</c:v>
                </c:pt>
                <c:pt idx="97">
                  <c:v>42620.4679398148</c:v>
                </c:pt>
                <c:pt idx="98">
                  <c:v>42620.4679513889</c:v>
                </c:pt>
                <c:pt idx="99">
                  <c:v>42620.467962963</c:v>
                </c:pt>
                <c:pt idx="100">
                  <c:v>42620.467974537</c:v>
                </c:pt>
                <c:pt idx="101">
                  <c:v>42620.4679861111</c:v>
                </c:pt>
                <c:pt idx="102">
                  <c:v>42620.4679976852</c:v>
                </c:pt>
                <c:pt idx="103">
                  <c:v>42620.4680092593</c:v>
                </c:pt>
                <c:pt idx="104">
                  <c:v>42620.4680208333</c:v>
                </c:pt>
                <c:pt idx="105">
                  <c:v>42620.4680324074</c:v>
                </c:pt>
                <c:pt idx="106">
                  <c:v>42620.4680439815</c:v>
                </c:pt>
                <c:pt idx="107">
                  <c:v>42620.4680555556</c:v>
                </c:pt>
                <c:pt idx="108">
                  <c:v>42620.4680671296</c:v>
                </c:pt>
                <c:pt idx="109">
                  <c:v>42620.4680787037</c:v>
                </c:pt>
                <c:pt idx="110">
                  <c:v>42620.4680902778</c:v>
                </c:pt>
                <c:pt idx="111">
                  <c:v>42620.4681018519</c:v>
                </c:pt>
                <c:pt idx="112">
                  <c:v>42620.4681134259</c:v>
                </c:pt>
                <c:pt idx="113">
                  <c:v>42620.468125</c:v>
                </c:pt>
                <c:pt idx="114">
                  <c:v>42620.4693634259</c:v>
                </c:pt>
                <c:pt idx="115">
                  <c:v>42620.469375</c:v>
                </c:pt>
                <c:pt idx="116">
                  <c:v>42620.4693865741</c:v>
                </c:pt>
                <c:pt idx="117">
                  <c:v>42620.4693981481</c:v>
                </c:pt>
                <c:pt idx="118">
                  <c:v>42620.4694097222</c:v>
                </c:pt>
                <c:pt idx="119">
                  <c:v>42620.4694212963</c:v>
                </c:pt>
                <c:pt idx="120">
                  <c:v>42620.4694328704</c:v>
                </c:pt>
                <c:pt idx="121">
                  <c:v>42620.4694444444</c:v>
                </c:pt>
                <c:pt idx="122">
                  <c:v>42620.4694560185</c:v>
                </c:pt>
                <c:pt idx="123">
                  <c:v>42620.4694675926</c:v>
                </c:pt>
                <c:pt idx="124">
                  <c:v>42620.4694791667</c:v>
                </c:pt>
                <c:pt idx="125">
                  <c:v>42620.4694907407</c:v>
                </c:pt>
                <c:pt idx="126">
                  <c:v>42620.4695023148</c:v>
                </c:pt>
                <c:pt idx="127">
                  <c:v>42620.4695138889</c:v>
                </c:pt>
                <c:pt idx="128">
                  <c:v>42620.469525463</c:v>
                </c:pt>
                <c:pt idx="129">
                  <c:v>42620.469537037</c:v>
                </c:pt>
                <c:pt idx="130">
                  <c:v>42620.4695486111</c:v>
                </c:pt>
                <c:pt idx="131">
                  <c:v>42620.4695601852</c:v>
                </c:pt>
                <c:pt idx="132">
                  <c:v>42620.4695717593</c:v>
                </c:pt>
                <c:pt idx="133">
                  <c:v>42620.4706828704</c:v>
                </c:pt>
                <c:pt idx="134">
                  <c:v>42620.4706944444</c:v>
                </c:pt>
                <c:pt idx="135">
                  <c:v>42620.4707060185</c:v>
                </c:pt>
                <c:pt idx="136">
                  <c:v>42620.4707175926</c:v>
                </c:pt>
                <c:pt idx="137">
                  <c:v>42620.4707291667</c:v>
                </c:pt>
                <c:pt idx="138">
                  <c:v>42620.4707407407</c:v>
                </c:pt>
                <c:pt idx="139">
                  <c:v>42620.4707523148</c:v>
                </c:pt>
                <c:pt idx="140">
                  <c:v>42620.4707638889</c:v>
                </c:pt>
                <c:pt idx="141">
                  <c:v>42620.470775463</c:v>
                </c:pt>
                <c:pt idx="142">
                  <c:v>42620.470787037</c:v>
                </c:pt>
                <c:pt idx="143">
                  <c:v>42620.4707986111</c:v>
                </c:pt>
                <c:pt idx="144">
                  <c:v>42620.4708101852</c:v>
                </c:pt>
                <c:pt idx="145">
                  <c:v>42620.4708217593</c:v>
                </c:pt>
                <c:pt idx="146">
                  <c:v>42620.4708333333</c:v>
                </c:pt>
                <c:pt idx="147">
                  <c:v>42620.4708449074</c:v>
                </c:pt>
                <c:pt idx="148">
                  <c:v>42620.4708564815</c:v>
                </c:pt>
                <c:pt idx="149">
                  <c:v>42620.4708680556</c:v>
                </c:pt>
                <c:pt idx="150">
                  <c:v>42620.4708796296</c:v>
                </c:pt>
                <c:pt idx="151">
                  <c:v>42620.4708912037</c:v>
                </c:pt>
                <c:pt idx="152">
                  <c:v>42620.4718634259</c:v>
                </c:pt>
                <c:pt idx="153">
                  <c:v>42620.471875</c:v>
                </c:pt>
                <c:pt idx="154">
                  <c:v>42620.4718865741</c:v>
                </c:pt>
                <c:pt idx="155">
                  <c:v>42620.4718981481</c:v>
                </c:pt>
                <c:pt idx="156">
                  <c:v>42620.4719097222</c:v>
                </c:pt>
                <c:pt idx="157">
                  <c:v>42620.4719212963</c:v>
                </c:pt>
                <c:pt idx="158">
                  <c:v>42620.4719328704</c:v>
                </c:pt>
                <c:pt idx="159">
                  <c:v>42620.4719444444</c:v>
                </c:pt>
                <c:pt idx="160">
                  <c:v>42620.4719560185</c:v>
                </c:pt>
                <c:pt idx="161">
                  <c:v>42620.4719675926</c:v>
                </c:pt>
                <c:pt idx="162">
                  <c:v>42620.4719791667</c:v>
                </c:pt>
                <c:pt idx="163">
                  <c:v>42620.4719907407</c:v>
                </c:pt>
                <c:pt idx="164">
                  <c:v>42620.4720023148</c:v>
                </c:pt>
                <c:pt idx="165">
                  <c:v>42620.4720138889</c:v>
                </c:pt>
                <c:pt idx="166">
                  <c:v>42620.472025463</c:v>
                </c:pt>
                <c:pt idx="167">
                  <c:v>42620.472037037</c:v>
                </c:pt>
                <c:pt idx="168">
                  <c:v>42620.4720486111</c:v>
                </c:pt>
                <c:pt idx="169">
                  <c:v>42620.4720601852</c:v>
                </c:pt>
                <c:pt idx="170">
                  <c:v>42620.4720717593</c:v>
                </c:pt>
                <c:pt idx="171">
                  <c:v>42620.473125</c:v>
                </c:pt>
                <c:pt idx="172">
                  <c:v>42620.4731365741</c:v>
                </c:pt>
                <c:pt idx="173">
                  <c:v>42620.4731481482</c:v>
                </c:pt>
                <c:pt idx="174">
                  <c:v>42620.4731597222</c:v>
                </c:pt>
                <c:pt idx="175">
                  <c:v>42620.4731712963</c:v>
                </c:pt>
                <c:pt idx="176">
                  <c:v>42620.4731828704</c:v>
                </c:pt>
                <c:pt idx="177">
                  <c:v>42620.4731944444</c:v>
                </c:pt>
                <c:pt idx="178">
                  <c:v>42620.4732060185</c:v>
                </c:pt>
                <c:pt idx="179">
                  <c:v>42620.4732175926</c:v>
                </c:pt>
                <c:pt idx="180">
                  <c:v>42620.4732291667</c:v>
                </c:pt>
                <c:pt idx="181">
                  <c:v>42620.4732407407</c:v>
                </c:pt>
                <c:pt idx="182">
                  <c:v>42620.4732523148</c:v>
                </c:pt>
                <c:pt idx="183">
                  <c:v>42620.4732638889</c:v>
                </c:pt>
                <c:pt idx="184">
                  <c:v>42620.473275463</c:v>
                </c:pt>
                <c:pt idx="185">
                  <c:v>42620.473287037</c:v>
                </c:pt>
                <c:pt idx="186">
                  <c:v>42620.4732986111</c:v>
                </c:pt>
                <c:pt idx="187">
                  <c:v>42620.4733101852</c:v>
                </c:pt>
                <c:pt idx="188">
                  <c:v>42620.4733217593</c:v>
                </c:pt>
                <c:pt idx="189">
                  <c:v>42620.4733333333</c:v>
                </c:pt>
                <c:pt idx="190">
                  <c:v>42620.4743634259</c:v>
                </c:pt>
                <c:pt idx="191">
                  <c:v>42620.474375</c:v>
                </c:pt>
                <c:pt idx="192">
                  <c:v>42620.4743865741</c:v>
                </c:pt>
                <c:pt idx="193">
                  <c:v>42620.4743981482</c:v>
                </c:pt>
                <c:pt idx="194">
                  <c:v>42620.4744097222</c:v>
                </c:pt>
                <c:pt idx="195">
                  <c:v>42620.4744212963</c:v>
                </c:pt>
                <c:pt idx="196">
                  <c:v>42620.4744328704</c:v>
                </c:pt>
                <c:pt idx="197">
                  <c:v>42620.4744444444</c:v>
                </c:pt>
                <c:pt idx="198">
                  <c:v>42620.4744560185</c:v>
                </c:pt>
                <c:pt idx="199">
                  <c:v>42620.4744675926</c:v>
                </c:pt>
                <c:pt idx="200">
                  <c:v>42620.4744791667</c:v>
                </c:pt>
                <c:pt idx="201">
                  <c:v>42620.4744907407</c:v>
                </c:pt>
                <c:pt idx="202">
                  <c:v>42620.4745023148</c:v>
                </c:pt>
                <c:pt idx="203">
                  <c:v>42620.4745138889</c:v>
                </c:pt>
                <c:pt idx="204">
                  <c:v>42620.474525463</c:v>
                </c:pt>
                <c:pt idx="205">
                  <c:v>42620.474537037</c:v>
                </c:pt>
                <c:pt idx="206">
                  <c:v>42620.4745486111</c:v>
                </c:pt>
                <c:pt idx="207">
                  <c:v>42620.4745601852</c:v>
                </c:pt>
                <c:pt idx="208">
                  <c:v>42620.4745717593</c:v>
                </c:pt>
                <c:pt idx="209">
                  <c:v>42620.4756481481</c:v>
                </c:pt>
                <c:pt idx="210">
                  <c:v>42620.4756597222</c:v>
                </c:pt>
                <c:pt idx="211">
                  <c:v>42620.4756712963</c:v>
                </c:pt>
                <c:pt idx="212">
                  <c:v>42620.4756828704</c:v>
                </c:pt>
                <c:pt idx="213">
                  <c:v>42620.4756944444</c:v>
                </c:pt>
                <c:pt idx="214">
                  <c:v>42620.4757060185</c:v>
                </c:pt>
                <c:pt idx="215">
                  <c:v>42620.4757175926</c:v>
                </c:pt>
                <c:pt idx="216">
                  <c:v>42620.4757291667</c:v>
                </c:pt>
                <c:pt idx="217">
                  <c:v>42620.4757407407</c:v>
                </c:pt>
                <c:pt idx="218">
                  <c:v>42620.4757523148</c:v>
                </c:pt>
                <c:pt idx="219">
                  <c:v>42620.4757638889</c:v>
                </c:pt>
                <c:pt idx="220">
                  <c:v>42620.475775463</c:v>
                </c:pt>
                <c:pt idx="221">
                  <c:v>42620.475787037</c:v>
                </c:pt>
                <c:pt idx="222">
                  <c:v>42620.4757986111</c:v>
                </c:pt>
                <c:pt idx="223">
                  <c:v>42620.4758101852</c:v>
                </c:pt>
                <c:pt idx="224">
                  <c:v>42620.4758217593</c:v>
                </c:pt>
                <c:pt idx="225">
                  <c:v>42620.4758333333</c:v>
                </c:pt>
                <c:pt idx="226">
                  <c:v>42620.4758449074</c:v>
                </c:pt>
                <c:pt idx="227">
                  <c:v>42620.4758564815</c:v>
                </c:pt>
                <c:pt idx="228">
                  <c:v>42620.4769097222</c:v>
                </c:pt>
                <c:pt idx="229">
                  <c:v>42620.4769212963</c:v>
                </c:pt>
                <c:pt idx="230">
                  <c:v>42620.4769328704</c:v>
                </c:pt>
                <c:pt idx="231">
                  <c:v>42620.4769444444</c:v>
                </c:pt>
                <c:pt idx="232">
                  <c:v>42620.4769560185</c:v>
                </c:pt>
                <c:pt idx="233">
                  <c:v>42620.4769675926</c:v>
                </c:pt>
                <c:pt idx="234">
                  <c:v>42620.4769791667</c:v>
                </c:pt>
                <c:pt idx="235">
                  <c:v>42620.4769907407</c:v>
                </c:pt>
                <c:pt idx="236">
                  <c:v>42620.4770023148</c:v>
                </c:pt>
                <c:pt idx="237">
                  <c:v>42620.4770138889</c:v>
                </c:pt>
                <c:pt idx="238">
                  <c:v>42620.477025463</c:v>
                </c:pt>
                <c:pt idx="239">
                  <c:v>42620.477037037</c:v>
                </c:pt>
                <c:pt idx="240">
                  <c:v>42620.4770486111</c:v>
                </c:pt>
                <c:pt idx="241">
                  <c:v>42620.4770601852</c:v>
                </c:pt>
                <c:pt idx="242">
                  <c:v>42620.4770717593</c:v>
                </c:pt>
                <c:pt idx="243">
                  <c:v>42620.4770833333</c:v>
                </c:pt>
                <c:pt idx="244">
                  <c:v>42620.4770949074</c:v>
                </c:pt>
                <c:pt idx="245">
                  <c:v>42620.4771064815</c:v>
                </c:pt>
                <c:pt idx="246">
                  <c:v>42620.4771180556</c:v>
                </c:pt>
                <c:pt idx="247">
                  <c:v>42620.4780671296</c:v>
                </c:pt>
                <c:pt idx="248">
                  <c:v>42620.4780787037</c:v>
                </c:pt>
                <c:pt idx="249">
                  <c:v>42620.4780902778</c:v>
                </c:pt>
                <c:pt idx="250">
                  <c:v>42620.4781018519</c:v>
                </c:pt>
                <c:pt idx="251">
                  <c:v>42620.4781134259</c:v>
                </c:pt>
                <c:pt idx="252">
                  <c:v>42620.478125</c:v>
                </c:pt>
                <c:pt idx="253">
                  <c:v>42620.4781365741</c:v>
                </c:pt>
                <c:pt idx="254">
                  <c:v>42620.4781481481</c:v>
                </c:pt>
                <c:pt idx="255">
                  <c:v>42620.4781597222</c:v>
                </c:pt>
                <c:pt idx="256">
                  <c:v>42620.4781712963</c:v>
                </c:pt>
                <c:pt idx="257">
                  <c:v>42620.4781828704</c:v>
                </c:pt>
                <c:pt idx="258">
                  <c:v>42620.4781944444</c:v>
                </c:pt>
                <c:pt idx="259">
                  <c:v>42620.4782060185</c:v>
                </c:pt>
                <c:pt idx="260">
                  <c:v>42620.4782175926</c:v>
                </c:pt>
                <c:pt idx="261">
                  <c:v>42620.4782291667</c:v>
                </c:pt>
                <c:pt idx="262">
                  <c:v>42620.4782407407</c:v>
                </c:pt>
                <c:pt idx="263">
                  <c:v>42620.4782523148</c:v>
                </c:pt>
                <c:pt idx="264">
                  <c:v>42620.4782638889</c:v>
                </c:pt>
                <c:pt idx="265">
                  <c:v>42620.478275463</c:v>
                </c:pt>
                <c:pt idx="266">
                  <c:v>42620.4792939815</c:v>
                </c:pt>
                <c:pt idx="267">
                  <c:v>42620.4793055556</c:v>
                </c:pt>
                <c:pt idx="268">
                  <c:v>42620.4793171296</c:v>
                </c:pt>
                <c:pt idx="269">
                  <c:v>42620.4793287037</c:v>
                </c:pt>
                <c:pt idx="270">
                  <c:v>42620.4793402778</c:v>
                </c:pt>
                <c:pt idx="271">
                  <c:v>42620.4793518518</c:v>
                </c:pt>
                <c:pt idx="272">
                  <c:v>42620.4793634259</c:v>
                </c:pt>
                <c:pt idx="273">
                  <c:v>42620.479375</c:v>
                </c:pt>
                <c:pt idx="274">
                  <c:v>42620.4793865741</c:v>
                </c:pt>
                <c:pt idx="275">
                  <c:v>42620.4793981481</c:v>
                </c:pt>
                <c:pt idx="276">
                  <c:v>42620.4794097222</c:v>
                </c:pt>
                <c:pt idx="277">
                  <c:v>42620.4794212963</c:v>
                </c:pt>
                <c:pt idx="278">
                  <c:v>42620.4794328704</c:v>
                </c:pt>
                <c:pt idx="279">
                  <c:v>42620.4794444444</c:v>
                </c:pt>
                <c:pt idx="280">
                  <c:v>42620.4794560185</c:v>
                </c:pt>
                <c:pt idx="281">
                  <c:v>42620.4794675926</c:v>
                </c:pt>
                <c:pt idx="282">
                  <c:v>42620.4794791667</c:v>
                </c:pt>
                <c:pt idx="283">
                  <c:v>42620.4794907407</c:v>
                </c:pt>
                <c:pt idx="284">
                  <c:v>42620.4795023148</c:v>
                </c:pt>
                <c:pt idx="285">
                  <c:v>42620.4806018519</c:v>
                </c:pt>
                <c:pt idx="286">
                  <c:v>42620.4806134259</c:v>
                </c:pt>
                <c:pt idx="287">
                  <c:v>42620.480625</c:v>
                </c:pt>
                <c:pt idx="288">
                  <c:v>42620.4806365741</c:v>
                </c:pt>
                <c:pt idx="289">
                  <c:v>42620.4806481482</c:v>
                </c:pt>
                <c:pt idx="290">
                  <c:v>42620.4806597222</c:v>
                </c:pt>
                <c:pt idx="291">
                  <c:v>42620.4806712963</c:v>
                </c:pt>
                <c:pt idx="292">
                  <c:v>42620.4806828704</c:v>
                </c:pt>
                <c:pt idx="293">
                  <c:v>42620.4806944444</c:v>
                </c:pt>
                <c:pt idx="294">
                  <c:v>42620.4807060185</c:v>
                </c:pt>
                <c:pt idx="295">
                  <c:v>42620.4807175926</c:v>
                </c:pt>
                <c:pt idx="296">
                  <c:v>42620.4807291667</c:v>
                </c:pt>
                <c:pt idx="297">
                  <c:v>42620.4807407407</c:v>
                </c:pt>
                <c:pt idx="298">
                  <c:v>42620.4807523148</c:v>
                </c:pt>
                <c:pt idx="299">
                  <c:v>42620.4807638889</c:v>
                </c:pt>
                <c:pt idx="300">
                  <c:v>42620.480775463</c:v>
                </c:pt>
                <c:pt idx="301">
                  <c:v>42620.480787037</c:v>
                </c:pt>
                <c:pt idx="302">
                  <c:v>42620.4807986111</c:v>
                </c:pt>
                <c:pt idx="303">
                  <c:v>42620.4808101852</c:v>
                </c:pt>
                <c:pt idx="304">
                  <c:v>42620.4819212963</c:v>
                </c:pt>
                <c:pt idx="305">
                  <c:v>42620.4819328704</c:v>
                </c:pt>
                <c:pt idx="306">
                  <c:v>42620.4819444444</c:v>
                </c:pt>
                <c:pt idx="307">
                  <c:v>42620.4819560185</c:v>
                </c:pt>
                <c:pt idx="308">
                  <c:v>42620.4819675926</c:v>
                </c:pt>
                <c:pt idx="309">
                  <c:v>42620.4819791667</c:v>
                </c:pt>
                <c:pt idx="310">
                  <c:v>42620.4819907407</c:v>
                </c:pt>
                <c:pt idx="311">
                  <c:v>42620.4820023148</c:v>
                </c:pt>
                <c:pt idx="312">
                  <c:v>42620.4820138889</c:v>
                </c:pt>
                <c:pt idx="313">
                  <c:v>42620.482025463</c:v>
                </c:pt>
                <c:pt idx="314">
                  <c:v>42620.482037037</c:v>
                </c:pt>
                <c:pt idx="315">
                  <c:v>42620.4820486111</c:v>
                </c:pt>
                <c:pt idx="316">
                  <c:v>42620.4820601852</c:v>
                </c:pt>
                <c:pt idx="317">
                  <c:v>42620.4820717593</c:v>
                </c:pt>
                <c:pt idx="318">
                  <c:v>42620.4820833333</c:v>
                </c:pt>
                <c:pt idx="319">
                  <c:v>42620.4820949074</c:v>
                </c:pt>
                <c:pt idx="320">
                  <c:v>42620.4821064815</c:v>
                </c:pt>
                <c:pt idx="321">
                  <c:v>42620.4821180556</c:v>
                </c:pt>
                <c:pt idx="322">
                  <c:v>42620.4821296296</c:v>
                </c:pt>
                <c:pt idx="323">
                  <c:v>42620.4831597222</c:v>
                </c:pt>
                <c:pt idx="324">
                  <c:v>42620.4831712963</c:v>
                </c:pt>
                <c:pt idx="325">
                  <c:v>42620.4831828704</c:v>
                </c:pt>
                <c:pt idx="326">
                  <c:v>42620.4831944444</c:v>
                </c:pt>
                <c:pt idx="327">
                  <c:v>42620.4832060185</c:v>
                </c:pt>
                <c:pt idx="328">
                  <c:v>42620.4832175926</c:v>
                </c:pt>
                <c:pt idx="329">
                  <c:v>42620.4832291667</c:v>
                </c:pt>
                <c:pt idx="330">
                  <c:v>42620.4832407407</c:v>
                </c:pt>
                <c:pt idx="331">
                  <c:v>42620.4832523148</c:v>
                </c:pt>
                <c:pt idx="332">
                  <c:v>42620.4832638889</c:v>
                </c:pt>
                <c:pt idx="333">
                  <c:v>42620.483275463</c:v>
                </c:pt>
                <c:pt idx="334">
                  <c:v>42620.483287037</c:v>
                </c:pt>
                <c:pt idx="335">
                  <c:v>42620.4832986111</c:v>
                </c:pt>
                <c:pt idx="336">
                  <c:v>42620.4833101852</c:v>
                </c:pt>
                <c:pt idx="337">
                  <c:v>42620.4833217593</c:v>
                </c:pt>
                <c:pt idx="338">
                  <c:v>42620.4833333333</c:v>
                </c:pt>
                <c:pt idx="339">
                  <c:v>42620.4833449074</c:v>
                </c:pt>
                <c:pt idx="340">
                  <c:v>42620.4833564815</c:v>
                </c:pt>
                <c:pt idx="341">
                  <c:v>42620.4833680556</c:v>
                </c:pt>
                <c:pt idx="342">
                  <c:v>42620.4843634259</c:v>
                </c:pt>
                <c:pt idx="343">
                  <c:v>42620.484375</c:v>
                </c:pt>
                <c:pt idx="344">
                  <c:v>42620.4843865741</c:v>
                </c:pt>
                <c:pt idx="345">
                  <c:v>42620.4843981481</c:v>
                </c:pt>
                <c:pt idx="346">
                  <c:v>42620.4844097222</c:v>
                </c:pt>
                <c:pt idx="347">
                  <c:v>42620.4844212963</c:v>
                </c:pt>
                <c:pt idx="348">
                  <c:v>42620.4844328704</c:v>
                </c:pt>
                <c:pt idx="349">
                  <c:v>42620.4844444444</c:v>
                </c:pt>
                <c:pt idx="350">
                  <c:v>42620.4844560185</c:v>
                </c:pt>
                <c:pt idx="351">
                  <c:v>42620.4844675926</c:v>
                </c:pt>
                <c:pt idx="352">
                  <c:v>42620.4844791667</c:v>
                </c:pt>
                <c:pt idx="353">
                  <c:v>42620.4844907407</c:v>
                </c:pt>
                <c:pt idx="354">
                  <c:v>42620.4845023148</c:v>
                </c:pt>
                <c:pt idx="355">
                  <c:v>42620.4845138889</c:v>
                </c:pt>
                <c:pt idx="356">
                  <c:v>42620.484525463</c:v>
                </c:pt>
                <c:pt idx="357">
                  <c:v>42620.484537037</c:v>
                </c:pt>
                <c:pt idx="358">
                  <c:v>42620.4845486111</c:v>
                </c:pt>
                <c:pt idx="359">
                  <c:v>42620.4845601852</c:v>
                </c:pt>
                <c:pt idx="360">
                  <c:v>42620.4845717593</c:v>
                </c:pt>
                <c:pt idx="361">
                  <c:v>42620.4855324074</c:v>
                </c:pt>
                <c:pt idx="362">
                  <c:v>42620.4855439815</c:v>
                </c:pt>
                <c:pt idx="363">
                  <c:v>42620.4855555556</c:v>
                </c:pt>
                <c:pt idx="364">
                  <c:v>42620.4855671296</c:v>
                </c:pt>
                <c:pt idx="365">
                  <c:v>42620.4855787037</c:v>
                </c:pt>
                <c:pt idx="366">
                  <c:v>42620.4855902778</c:v>
                </c:pt>
                <c:pt idx="367">
                  <c:v>42620.4856018519</c:v>
                </c:pt>
                <c:pt idx="368">
                  <c:v>42620.4856134259</c:v>
                </c:pt>
                <c:pt idx="369">
                  <c:v>42620.485625</c:v>
                </c:pt>
                <c:pt idx="370">
                  <c:v>42620.4856365741</c:v>
                </c:pt>
                <c:pt idx="371">
                  <c:v>42620.4856481481</c:v>
                </c:pt>
                <c:pt idx="372">
                  <c:v>42620.4856597222</c:v>
                </c:pt>
                <c:pt idx="373">
                  <c:v>42620.4856712963</c:v>
                </c:pt>
                <c:pt idx="374">
                  <c:v>42620.4856828704</c:v>
                </c:pt>
                <c:pt idx="375">
                  <c:v>42620.4856944444</c:v>
                </c:pt>
                <c:pt idx="376">
                  <c:v>42620.4857060185</c:v>
                </c:pt>
                <c:pt idx="377">
                  <c:v>42620.4857175926</c:v>
                </c:pt>
                <c:pt idx="378">
                  <c:v>42620.4857291667</c:v>
                </c:pt>
                <c:pt idx="379">
                  <c:v>42620.4857407407</c:v>
                </c:pt>
              </c:numCache>
            </c:numRef>
          </c:cat>
          <c:val>
            <c:numRef>
              <c:f>Nicstat!$V$39:$V$418</c:f>
              <c:numCache>
                <c:formatCode>General</c:formatCode>
                <c:ptCount val="380"/>
                <c:pt idx="0">
                  <c:v>85.71</c:v>
                </c:pt>
                <c:pt idx="1">
                  <c:v>41.19</c:v>
                </c:pt>
                <c:pt idx="2">
                  <c:v>42.18</c:v>
                </c:pt>
                <c:pt idx="3">
                  <c:v>44.76</c:v>
                </c:pt>
                <c:pt idx="4">
                  <c:v>5.32</c:v>
                </c:pt>
                <c:pt idx="5">
                  <c:v>43.25</c:v>
                </c:pt>
                <c:pt idx="6">
                  <c:v>49.57</c:v>
                </c:pt>
                <c:pt idx="7">
                  <c:v>11.79</c:v>
                </c:pt>
                <c:pt idx="8">
                  <c:v>27.6</c:v>
                </c:pt>
                <c:pt idx="9">
                  <c:v>70.32</c:v>
                </c:pt>
                <c:pt idx="10">
                  <c:v>49.92</c:v>
                </c:pt>
                <c:pt idx="11">
                  <c:v>51.49</c:v>
                </c:pt>
                <c:pt idx="12">
                  <c:v>17.85</c:v>
                </c:pt>
                <c:pt idx="13">
                  <c:v>30.73</c:v>
                </c:pt>
                <c:pt idx="14">
                  <c:v>37.11</c:v>
                </c:pt>
                <c:pt idx="15">
                  <c:v>33.35</c:v>
                </c:pt>
                <c:pt idx="16">
                  <c:v>40.69</c:v>
                </c:pt>
                <c:pt idx="17">
                  <c:v>31.65</c:v>
                </c:pt>
                <c:pt idx="18">
                  <c:v>7.74</c:v>
                </c:pt>
                <c:pt idx="19">
                  <c:v>23.57</c:v>
                </c:pt>
                <c:pt idx="20">
                  <c:v>27.24</c:v>
                </c:pt>
                <c:pt idx="21">
                  <c:v>20.86</c:v>
                </c:pt>
                <c:pt idx="22">
                  <c:v>48.02</c:v>
                </c:pt>
                <c:pt idx="23">
                  <c:v>19.41</c:v>
                </c:pt>
                <c:pt idx="24">
                  <c:v>22.79</c:v>
                </c:pt>
                <c:pt idx="25">
                  <c:v>27.59</c:v>
                </c:pt>
                <c:pt idx="26">
                  <c:v>23.61</c:v>
                </c:pt>
                <c:pt idx="27">
                  <c:v>21.24</c:v>
                </c:pt>
                <c:pt idx="28">
                  <c:v>4.81</c:v>
                </c:pt>
                <c:pt idx="29">
                  <c:v>19.05</c:v>
                </c:pt>
                <c:pt idx="30">
                  <c:v>22.91</c:v>
                </c:pt>
                <c:pt idx="31">
                  <c:v>47.03</c:v>
                </c:pt>
                <c:pt idx="32">
                  <c:v>22.42</c:v>
                </c:pt>
                <c:pt idx="33">
                  <c:v>21.46</c:v>
                </c:pt>
                <c:pt idx="34">
                  <c:v>9.83</c:v>
                </c:pt>
                <c:pt idx="35">
                  <c:v>22.39</c:v>
                </c:pt>
                <c:pt idx="36">
                  <c:v>29.93</c:v>
                </c:pt>
                <c:pt idx="37">
                  <c:v>19.69</c:v>
                </c:pt>
                <c:pt idx="38">
                  <c:v>26.89</c:v>
                </c:pt>
                <c:pt idx="39">
                  <c:v>15.19</c:v>
                </c:pt>
                <c:pt idx="40">
                  <c:v>0</c:v>
                </c:pt>
                <c:pt idx="41">
                  <c:v>7.96</c:v>
                </c:pt>
                <c:pt idx="42">
                  <c:v>24.81</c:v>
                </c:pt>
                <c:pt idx="43">
                  <c:v>20.54</c:v>
                </c:pt>
                <c:pt idx="44">
                  <c:v>35.8</c:v>
                </c:pt>
                <c:pt idx="45">
                  <c:v>22.38</c:v>
                </c:pt>
                <c:pt idx="46">
                  <c:v>26.6</c:v>
                </c:pt>
                <c:pt idx="47">
                  <c:v>24.33</c:v>
                </c:pt>
                <c:pt idx="48">
                  <c:v>25.74</c:v>
                </c:pt>
                <c:pt idx="49">
                  <c:v>25.88</c:v>
                </c:pt>
                <c:pt idx="50">
                  <c:v>24.5</c:v>
                </c:pt>
                <c:pt idx="51">
                  <c:v>13.1</c:v>
                </c:pt>
                <c:pt idx="52">
                  <c:v>9.44</c:v>
                </c:pt>
                <c:pt idx="53">
                  <c:v>24.25</c:v>
                </c:pt>
                <c:pt idx="54">
                  <c:v>23.25</c:v>
                </c:pt>
                <c:pt idx="55">
                  <c:v>21.58</c:v>
                </c:pt>
                <c:pt idx="56">
                  <c:v>48.6</c:v>
                </c:pt>
                <c:pt idx="57">
                  <c:v>21.95</c:v>
                </c:pt>
                <c:pt idx="58">
                  <c:v>24.23</c:v>
                </c:pt>
                <c:pt idx="59">
                  <c:v>24.5</c:v>
                </c:pt>
                <c:pt idx="60">
                  <c:v>24.32</c:v>
                </c:pt>
                <c:pt idx="61">
                  <c:v>20.07</c:v>
                </c:pt>
                <c:pt idx="62">
                  <c:v>25.57</c:v>
                </c:pt>
                <c:pt idx="63">
                  <c:v>19.72</c:v>
                </c:pt>
                <c:pt idx="64">
                  <c:v>21.69</c:v>
                </c:pt>
                <c:pt idx="65">
                  <c:v>13.23</c:v>
                </c:pt>
                <c:pt idx="66">
                  <c:v>17.45</c:v>
                </c:pt>
                <c:pt idx="67">
                  <c:v>3.55</c:v>
                </c:pt>
                <c:pt idx="68">
                  <c:v>18.51</c:v>
                </c:pt>
                <c:pt idx="69">
                  <c:v>24.38</c:v>
                </c:pt>
                <c:pt idx="70">
                  <c:v>21.72</c:v>
                </c:pt>
                <c:pt idx="71">
                  <c:v>24.84</c:v>
                </c:pt>
                <c:pt idx="72">
                  <c:v>23.64</c:v>
                </c:pt>
                <c:pt idx="73">
                  <c:v>27.09</c:v>
                </c:pt>
                <c:pt idx="74">
                  <c:v>24.06</c:v>
                </c:pt>
                <c:pt idx="75">
                  <c:v>26.85</c:v>
                </c:pt>
                <c:pt idx="76">
                  <c:v>11.93</c:v>
                </c:pt>
                <c:pt idx="77">
                  <c:v>9.41</c:v>
                </c:pt>
                <c:pt idx="78">
                  <c:v>23</c:v>
                </c:pt>
                <c:pt idx="79">
                  <c:v>21.36</c:v>
                </c:pt>
                <c:pt idx="80">
                  <c:v>36.75</c:v>
                </c:pt>
                <c:pt idx="81">
                  <c:v>14.01</c:v>
                </c:pt>
                <c:pt idx="82">
                  <c:v>17.23</c:v>
                </c:pt>
                <c:pt idx="83">
                  <c:v>20.82</c:v>
                </c:pt>
                <c:pt idx="84">
                  <c:v>23.9</c:v>
                </c:pt>
                <c:pt idx="85">
                  <c:v>24.05</c:v>
                </c:pt>
                <c:pt idx="86">
                  <c:v>20.68</c:v>
                </c:pt>
                <c:pt idx="87">
                  <c:v>20.17</c:v>
                </c:pt>
                <c:pt idx="88">
                  <c:v>13.62</c:v>
                </c:pt>
                <c:pt idx="89">
                  <c:v>7.61</c:v>
                </c:pt>
                <c:pt idx="90">
                  <c:v>48.06</c:v>
                </c:pt>
                <c:pt idx="91">
                  <c:v>34.75</c:v>
                </c:pt>
                <c:pt idx="92">
                  <c:v>3.91</c:v>
                </c:pt>
                <c:pt idx="93">
                  <c:v>0.01</c:v>
                </c:pt>
                <c:pt idx="94">
                  <c:v>0.01</c:v>
                </c:pt>
                <c:pt idx="95">
                  <c:v>24.36</c:v>
                </c:pt>
                <c:pt idx="96">
                  <c:v>23.05</c:v>
                </c:pt>
                <c:pt idx="97">
                  <c:v>25.64</c:v>
                </c:pt>
                <c:pt idx="98">
                  <c:v>23.67</c:v>
                </c:pt>
                <c:pt idx="99">
                  <c:v>23.87</c:v>
                </c:pt>
                <c:pt idx="100">
                  <c:v>19.89</c:v>
                </c:pt>
                <c:pt idx="101">
                  <c:v>4.04</c:v>
                </c:pt>
                <c:pt idx="102">
                  <c:v>41.91</c:v>
                </c:pt>
                <c:pt idx="103">
                  <c:v>9.4</c:v>
                </c:pt>
                <c:pt idx="104">
                  <c:v>13.08</c:v>
                </c:pt>
                <c:pt idx="105">
                  <c:v>15.65</c:v>
                </c:pt>
                <c:pt idx="106">
                  <c:v>0</c:v>
                </c:pt>
                <c:pt idx="107">
                  <c:v>0.72</c:v>
                </c:pt>
                <c:pt idx="108">
                  <c:v>27.9</c:v>
                </c:pt>
                <c:pt idx="109">
                  <c:v>32.55</c:v>
                </c:pt>
                <c:pt idx="110">
                  <c:v>32.78</c:v>
                </c:pt>
                <c:pt idx="111">
                  <c:v>58.03</c:v>
                </c:pt>
                <c:pt idx="112">
                  <c:v>30.53</c:v>
                </c:pt>
                <c:pt idx="113">
                  <c:v>30.27</c:v>
                </c:pt>
                <c:pt idx="114">
                  <c:v>2.61</c:v>
                </c:pt>
                <c:pt idx="115">
                  <c:v>1.87</c:v>
                </c:pt>
                <c:pt idx="116">
                  <c:v>2.14</c:v>
                </c:pt>
                <c:pt idx="117">
                  <c:v>0.96</c:v>
                </c:pt>
                <c:pt idx="118">
                  <c:v>1.31</c:v>
                </c:pt>
                <c:pt idx="119">
                  <c:v>1.82</c:v>
                </c:pt>
                <c:pt idx="120">
                  <c:v>1.82</c:v>
                </c:pt>
                <c:pt idx="121">
                  <c:v>2.9</c:v>
                </c:pt>
                <c:pt idx="122">
                  <c:v>26.65</c:v>
                </c:pt>
                <c:pt idx="123">
                  <c:v>27.84</c:v>
                </c:pt>
                <c:pt idx="124">
                  <c:v>46.41</c:v>
                </c:pt>
                <c:pt idx="125">
                  <c:v>14.05</c:v>
                </c:pt>
                <c:pt idx="126">
                  <c:v>32.72</c:v>
                </c:pt>
                <c:pt idx="127">
                  <c:v>33.43</c:v>
                </c:pt>
                <c:pt idx="128">
                  <c:v>14.72</c:v>
                </c:pt>
                <c:pt idx="129">
                  <c:v>17.96</c:v>
                </c:pt>
                <c:pt idx="130">
                  <c:v>24.75</c:v>
                </c:pt>
                <c:pt idx="131">
                  <c:v>28.08</c:v>
                </c:pt>
                <c:pt idx="132">
                  <c:v>30.19</c:v>
                </c:pt>
                <c:pt idx="133">
                  <c:v>0</c:v>
                </c:pt>
                <c:pt idx="134">
                  <c:v>2.15</c:v>
                </c:pt>
                <c:pt idx="135">
                  <c:v>7.28</c:v>
                </c:pt>
                <c:pt idx="136">
                  <c:v>5.7</c:v>
                </c:pt>
                <c:pt idx="137">
                  <c:v>6.26</c:v>
                </c:pt>
                <c:pt idx="138">
                  <c:v>4.63</c:v>
                </c:pt>
                <c:pt idx="139">
                  <c:v>4.7</c:v>
                </c:pt>
                <c:pt idx="140">
                  <c:v>5.85</c:v>
                </c:pt>
                <c:pt idx="141">
                  <c:v>8.87</c:v>
                </c:pt>
                <c:pt idx="142">
                  <c:v>4.11</c:v>
                </c:pt>
                <c:pt idx="143">
                  <c:v>3.24</c:v>
                </c:pt>
                <c:pt idx="144">
                  <c:v>2.75</c:v>
                </c:pt>
                <c:pt idx="145">
                  <c:v>2.34</c:v>
                </c:pt>
                <c:pt idx="146">
                  <c:v>4.42</c:v>
                </c:pt>
                <c:pt idx="147">
                  <c:v>25.24</c:v>
                </c:pt>
                <c:pt idx="148">
                  <c:v>12.58</c:v>
                </c:pt>
                <c:pt idx="149">
                  <c:v>7.83</c:v>
                </c:pt>
                <c:pt idx="150">
                  <c:v>8.94</c:v>
                </c:pt>
                <c:pt idx="151">
                  <c:v>15.53</c:v>
                </c:pt>
                <c:pt idx="152">
                  <c:v>12.34</c:v>
                </c:pt>
                <c:pt idx="153">
                  <c:v>26.36</c:v>
                </c:pt>
                <c:pt idx="154">
                  <c:v>1.77</c:v>
                </c:pt>
                <c:pt idx="155">
                  <c:v>1.74</c:v>
                </c:pt>
                <c:pt idx="156">
                  <c:v>2.4</c:v>
                </c:pt>
                <c:pt idx="157">
                  <c:v>4.58</c:v>
                </c:pt>
                <c:pt idx="158">
                  <c:v>8.39</c:v>
                </c:pt>
                <c:pt idx="159">
                  <c:v>6.49</c:v>
                </c:pt>
                <c:pt idx="160">
                  <c:v>7.76</c:v>
                </c:pt>
                <c:pt idx="161">
                  <c:v>3.73</c:v>
                </c:pt>
                <c:pt idx="162">
                  <c:v>0</c:v>
                </c:pt>
                <c:pt idx="163">
                  <c:v>0</c:v>
                </c:pt>
                <c:pt idx="164">
                  <c:v>5.61</c:v>
                </c:pt>
                <c:pt idx="165">
                  <c:v>6.47</c:v>
                </c:pt>
                <c:pt idx="166">
                  <c:v>6.62</c:v>
                </c:pt>
                <c:pt idx="167">
                  <c:v>6.17</c:v>
                </c:pt>
                <c:pt idx="168">
                  <c:v>3.7</c:v>
                </c:pt>
                <c:pt idx="169">
                  <c:v>0</c:v>
                </c:pt>
                <c:pt idx="170">
                  <c:v>0</c:v>
                </c:pt>
                <c:pt idx="171">
                  <c:v>7.54</c:v>
                </c:pt>
                <c:pt idx="172">
                  <c:v>5.26</c:v>
                </c:pt>
                <c:pt idx="173">
                  <c:v>7.88</c:v>
                </c:pt>
                <c:pt idx="174">
                  <c:v>2.05</c:v>
                </c:pt>
                <c:pt idx="175">
                  <c:v>0.01</c:v>
                </c:pt>
                <c:pt idx="176">
                  <c:v>8.77</c:v>
                </c:pt>
                <c:pt idx="177">
                  <c:v>9.58</c:v>
                </c:pt>
                <c:pt idx="178">
                  <c:v>2.33</c:v>
                </c:pt>
                <c:pt idx="179">
                  <c:v>2.73</c:v>
                </c:pt>
                <c:pt idx="180">
                  <c:v>5.38</c:v>
                </c:pt>
                <c:pt idx="181">
                  <c:v>6.4</c:v>
                </c:pt>
                <c:pt idx="182">
                  <c:v>8.37</c:v>
                </c:pt>
                <c:pt idx="183">
                  <c:v>9</c:v>
                </c:pt>
                <c:pt idx="184">
                  <c:v>17.06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7.01</c:v>
                </c:pt>
                <c:pt idx="189">
                  <c:v>7.5</c:v>
                </c:pt>
                <c:pt idx="190">
                  <c:v>9.97</c:v>
                </c:pt>
                <c:pt idx="191">
                  <c:v>5.38</c:v>
                </c:pt>
                <c:pt idx="192">
                  <c:v>3.37</c:v>
                </c:pt>
                <c:pt idx="193">
                  <c:v>5.51</c:v>
                </c:pt>
                <c:pt idx="194">
                  <c:v>1.06</c:v>
                </c:pt>
                <c:pt idx="195">
                  <c:v>0</c:v>
                </c:pt>
                <c:pt idx="196">
                  <c:v>1.82</c:v>
                </c:pt>
                <c:pt idx="197">
                  <c:v>6.29</c:v>
                </c:pt>
                <c:pt idx="198">
                  <c:v>4.26</c:v>
                </c:pt>
                <c:pt idx="199">
                  <c:v>4.06</c:v>
                </c:pt>
                <c:pt idx="200">
                  <c:v>10.26</c:v>
                </c:pt>
                <c:pt idx="201">
                  <c:v>11.19</c:v>
                </c:pt>
                <c:pt idx="202">
                  <c:v>8.54</c:v>
                </c:pt>
                <c:pt idx="203">
                  <c:v>8.76</c:v>
                </c:pt>
                <c:pt idx="204">
                  <c:v>11.95</c:v>
                </c:pt>
                <c:pt idx="205">
                  <c:v>27.5</c:v>
                </c:pt>
                <c:pt idx="206">
                  <c:v>31.11</c:v>
                </c:pt>
                <c:pt idx="207">
                  <c:v>27.02</c:v>
                </c:pt>
                <c:pt idx="208">
                  <c:v>46.27</c:v>
                </c:pt>
                <c:pt idx="209">
                  <c:v>36.45</c:v>
                </c:pt>
                <c:pt idx="210">
                  <c:v>27.7</c:v>
                </c:pt>
                <c:pt idx="211">
                  <c:v>21.77</c:v>
                </c:pt>
                <c:pt idx="212">
                  <c:v>45.81</c:v>
                </c:pt>
                <c:pt idx="213">
                  <c:v>88.99</c:v>
                </c:pt>
                <c:pt idx="214">
                  <c:v>34.74</c:v>
                </c:pt>
                <c:pt idx="215">
                  <c:v>10.13</c:v>
                </c:pt>
                <c:pt idx="216">
                  <c:v>19.54</c:v>
                </c:pt>
                <c:pt idx="217">
                  <c:v>24.64</c:v>
                </c:pt>
                <c:pt idx="218">
                  <c:v>11.37</c:v>
                </c:pt>
                <c:pt idx="219">
                  <c:v>18.53</c:v>
                </c:pt>
                <c:pt idx="220">
                  <c:v>27.09</c:v>
                </c:pt>
                <c:pt idx="221">
                  <c:v>47.04</c:v>
                </c:pt>
                <c:pt idx="222">
                  <c:v>11.75</c:v>
                </c:pt>
                <c:pt idx="223">
                  <c:v>38.71</c:v>
                </c:pt>
                <c:pt idx="224">
                  <c:v>39.5</c:v>
                </c:pt>
                <c:pt idx="225">
                  <c:v>56.46</c:v>
                </c:pt>
                <c:pt idx="226">
                  <c:v>21.45</c:v>
                </c:pt>
                <c:pt idx="227">
                  <c:v>28.12</c:v>
                </c:pt>
                <c:pt idx="228">
                  <c:v>9.72</c:v>
                </c:pt>
                <c:pt idx="229">
                  <c:v>28.08</c:v>
                </c:pt>
                <c:pt idx="230">
                  <c:v>35</c:v>
                </c:pt>
                <c:pt idx="231">
                  <c:v>49.5</c:v>
                </c:pt>
                <c:pt idx="232">
                  <c:v>17.45</c:v>
                </c:pt>
                <c:pt idx="233">
                  <c:v>25.15</c:v>
                </c:pt>
                <c:pt idx="234">
                  <c:v>25.16</c:v>
                </c:pt>
                <c:pt idx="235">
                  <c:v>11.2</c:v>
                </c:pt>
                <c:pt idx="236">
                  <c:v>30.52</c:v>
                </c:pt>
                <c:pt idx="237">
                  <c:v>45.51</c:v>
                </c:pt>
                <c:pt idx="238">
                  <c:v>42.79</c:v>
                </c:pt>
                <c:pt idx="239">
                  <c:v>38.27</c:v>
                </c:pt>
                <c:pt idx="240">
                  <c:v>39.11</c:v>
                </c:pt>
                <c:pt idx="241">
                  <c:v>17.83</c:v>
                </c:pt>
                <c:pt idx="242">
                  <c:v>33.55</c:v>
                </c:pt>
                <c:pt idx="243">
                  <c:v>12.1</c:v>
                </c:pt>
                <c:pt idx="244">
                  <c:v>11.64</c:v>
                </c:pt>
                <c:pt idx="245">
                  <c:v>41.17</c:v>
                </c:pt>
                <c:pt idx="246">
                  <c:v>26.56</c:v>
                </c:pt>
                <c:pt idx="247">
                  <c:v>20.34</c:v>
                </c:pt>
                <c:pt idx="248">
                  <c:v>23.17</c:v>
                </c:pt>
                <c:pt idx="249">
                  <c:v>19.03</c:v>
                </c:pt>
                <c:pt idx="250">
                  <c:v>24.23</c:v>
                </c:pt>
                <c:pt idx="251">
                  <c:v>23.43</c:v>
                </c:pt>
                <c:pt idx="252">
                  <c:v>33.32</c:v>
                </c:pt>
                <c:pt idx="253">
                  <c:v>33.64</c:v>
                </c:pt>
                <c:pt idx="254">
                  <c:v>20.07</c:v>
                </c:pt>
                <c:pt idx="255">
                  <c:v>23.4</c:v>
                </c:pt>
                <c:pt idx="256">
                  <c:v>24.15</c:v>
                </c:pt>
                <c:pt idx="257">
                  <c:v>18.31</c:v>
                </c:pt>
                <c:pt idx="258">
                  <c:v>20.21</c:v>
                </c:pt>
                <c:pt idx="259">
                  <c:v>18.36</c:v>
                </c:pt>
                <c:pt idx="260">
                  <c:v>21.66</c:v>
                </c:pt>
                <c:pt idx="261">
                  <c:v>52.18</c:v>
                </c:pt>
                <c:pt idx="262">
                  <c:v>46.77</c:v>
                </c:pt>
                <c:pt idx="263">
                  <c:v>58.25</c:v>
                </c:pt>
                <c:pt idx="264">
                  <c:v>12.25</c:v>
                </c:pt>
                <c:pt idx="265">
                  <c:v>17.65</c:v>
                </c:pt>
                <c:pt idx="266">
                  <c:v>16.18</c:v>
                </c:pt>
                <c:pt idx="267">
                  <c:v>11.7</c:v>
                </c:pt>
                <c:pt idx="268">
                  <c:v>12.53</c:v>
                </c:pt>
                <c:pt idx="269">
                  <c:v>9.46</c:v>
                </c:pt>
                <c:pt idx="270">
                  <c:v>9</c:v>
                </c:pt>
                <c:pt idx="271">
                  <c:v>11.79</c:v>
                </c:pt>
                <c:pt idx="272">
                  <c:v>36.94</c:v>
                </c:pt>
                <c:pt idx="273">
                  <c:v>19.1</c:v>
                </c:pt>
                <c:pt idx="274">
                  <c:v>16.61</c:v>
                </c:pt>
                <c:pt idx="275">
                  <c:v>23.43</c:v>
                </c:pt>
                <c:pt idx="276">
                  <c:v>26.45</c:v>
                </c:pt>
                <c:pt idx="277">
                  <c:v>27.39</c:v>
                </c:pt>
                <c:pt idx="278">
                  <c:v>30.81</c:v>
                </c:pt>
                <c:pt idx="279">
                  <c:v>21.44</c:v>
                </c:pt>
                <c:pt idx="280">
                  <c:v>23.65</c:v>
                </c:pt>
                <c:pt idx="281">
                  <c:v>23.71</c:v>
                </c:pt>
                <c:pt idx="282">
                  <c:v>21.76</c:v>
                </c:pt>
                <c:pt idx="283">
                  <c:v>21.4</c:v>
                </c:pt>
                <c:pt idx="284">
                  <c:v>18.13</c:v>
                </c:pt>
                <c:pt idx="285">
                  <c:v>41.23</c:v>
                </c:pt>
                <c:pt idx="286">
                  <c:v>21.4</c:v>
                </c:pt>
                <c:pt idx="287">
                  <c:v>20.23</c:v>
                </c:pt>
                <c:pt idx="288">
                  <c:v>24.75</c:v>
                </c:pt>
                <c:pt idx="289">
                  <c:v>19.11</c:v>
                </c:pt>
                <c:pt idx="290">
                  <c:v>19.38</c:v>
                </c:pt>
                <c:pt idx="291">
                  <c:v>22.32</c:v>
                </c:pt>
                <c:pt idx="292">
                  <c:v>21.24</c:v>
                </c:pt>
                <c:pt idx="293">
                  <c:v>20.15</c:v>
                </c:pt>
                <c:pt idx="294">
                  <c:v>9.43</c:v>
                </c:pt>
                <c:pt idx="295">
                  <c:v>4.5</c:v>
                </c:pt>
                <c:pt idx="296">
                  <c:v>41.44</c:v>
                </c:pt>
                <c:pt idx="297">
                  <c:v>26.59</c:v>
                </c:pt>
                <c:pt idx="298">
                  <c:v>28.88</c:v>
                </c:pt>
                <c:pt idx="299">
                  <c:v>31.92</c:v>
                </c:pt>
                <c:pt idx="300">
                  <c:v>9.9</c:v>
                </c:pt>
                <c:pt idx="301">
                  <c:v>13.28</c:v>
                </c:pt>
                <c:pt idx="302">
                  <c:v>19.83</c:v>
                </c:pt>
                <c:pt idx="303">
                  <c:v>32.27</c:v>
                </c:pt>
                <c:pt idx="304">
                  <c:v>21.42</c:v>
                </c:pt>
                <c:pt idx="305">
                  <c:v>20.53</c:v>
                </c:pt>
                <c:pt idx="306">
                  <c:v>13.67</c:v>
                </c:pt>
                <c:pt idx="307">
                  <c:v>0</c:v>
                </c:pt>
                <c:pt idx="308">
                  <c:v>4.25</c:v>
                </c:pt>
                <c:pt idx="309">
                  <c:v>32.04</c:v>
                </c:pt>
                <c:pt idx="310">
                  <c:v>17.23</c:v>
                </c:pt>
                <c:pt idx="311">
                  <c:v>6.34</c:v>
                </c:pt>
                <c:pt idx="312">
                  <c:v>6.36</c:v>
                </c:pt>
                <c:pt idx="313">
                  <c:v>16.21</c:v>
                </c:pt>
                <c:pt idx="314">
                  <c:v>21.69</c:v>
                </c:pt>
                <c:pt idx="315">
                  <c:v>6.67</c:v>
                </c:pt>
                <c:pt idx="316">
                  <c:v>15.69</c:v>
                </c:pt>
                <c:pt idx="317">
                  <c:v>23.62</c:v>
                </c:pt>
                <c:pt idx="318">
                  <c:v>17.53</c:v>
                </c:pt>
                <c:pt idx="319">
                  <c:v>14.51</c:v>
                </c:pt>
                <c:pt idx="320">
                  <c:v>17.27</c:v>
                </c:pt>
                <c:pt idx="321">
                  <c:v>17.93</c:v>
                </c:pt>
                <c:pt idx="322">
                  <c:v>8.01</c:v>
                </c:pt>
                <c:pt idx="323">
                  <c:v>15.77</c:v>
                </c:pt>
                <c:pt idx="324">
                  <c:v>51.76</c:v>
                </c:pt>
                <c:pt idx="325">
                  <c:v>23.18</c:v>
                </c:pt>
                <c:pt idx="326">
                  <c:v>24.48</c:v>
                </c:pt>
                <c:pt idx="327">
                  <c:v>38.44</c:v>
                </c:pt>
                <c:pt idx="328">
                  <c:v>29.98</c:v>
                </c:pt>
                <c:pt idx="329">
                  <c:v>34.62</c:v>
                </c:pt>
                <c:pt idx="330">
                  <c:v>25.7</c:v>
                </c:pt>
                <c:pt idx="331">
                  <c:v>32.76</c:v>
                </c:pt>
                <c:pt idx="332">
                  <c:v>31.37</c:v>
                </c:pt>
                <c:pt idx="333">
                  <c:v>37.33</c:v>
                </c:pt>
                <c:pt idx="334">
                  <c:v>37.4</c:v>
                </c:pt>
                <c:pt idx="335">
                  <c:v>25.98</c:v>
                </c:pt>
                <c:pt idx="336">
                  <c:v>21.45</c:v>
                </c:pt>
                <c:pt idx="337">
                  <c:v>7.19</c:v>
                </c:pt>
                <c:pt idx="338">
                  <c:v>28.67</c:v>
                </c:pt>
                <c:pt idx="339">
                  <c:v>27.99</c:v>
                </c:pt>
                <c:pt idx="340">
                  <c:v>22.63</c:v>
                </c:pt>
                <c:pt idx="341">
                  <c:v>29.55</c:v>
                </c:pt>
                <c:pt idx="342">
                  <c:v>35.4</c:v>
                </c:pt>
                <c:pt idx="343">
                  <c:v>42.79</c:v>
                </c:pt>
                <c:pt idx="344">
                  <c:v>22.47</c:v>
                </c:pt>
                <c:pt idx="345">
                  <c:v>15.99</c:v>
                </c:pt>
                <c:pt idx="346">
                  <c:v>43.47</c:v>
                </c:pt>
                <c:pt idx="347">
                  <c:v>32.11</c:v>
                </c:pt>
                <c:pt idx="348">
                  <c:v>18.44</c:v>
                </c:pt>
                <c:pt idx="349">
                  <c:v>15.51</c:v>
                </c:pt>
                <c:pt idx="350">
                  <c:v>21.91</c:v>
                </c:pt>
                <c:pt idx="351">
                  <c:v>31.38</c:v>
                </c:pt>
                <c:pt idx="352">
                  <c:v>19.17</c:v>
                </c:pt>
                <c:pt idx="353">
                  <c:v>19.83</c:v>
                </c:pt>
                <c:pt idx="354">
                  <c:v>0.52</c:v>
                </c:pt>
                <c:pt idx="355">
                  <c:v>12.58</c:v>
                </c:pt>
                <c:pt idx="356">
                  <c:v>9.07</c:v>
                </c:pt>
                <c:pt idx="357">
                  <c:v>18.41</c:v>
                </c:pt>
                <c:pt idx="358">
                  <c:v>28.68</c:v>
                </c:pt>
                <c:pt idx="359">
                  <c:v>17.39</c:v>
                </c:pt>
                <c:pt idx="360">
                  <c:v>23.6</c:v>
                </c:pt>
                <c:pt idx="361">
                  <c:v>27.67</c:v>
                </c:pt>
                <c:pt idx="362">
                  <c:v>35.01</c:v>
                </c:pt>
                <c:pt idx="363">
                  <c:v>35.27</c:v>
                </c:pt>
                <c:pt idx="364">
                  <c:v>18.46</c:v>
                </c:pt>
                <c:pt idx="365">
                  <c:v>18.34</c:v>
                </c:pt>
                <c:pt idx="366">
                  <c:v>25.96</c:v>
                </c:pt>
                <c:pt idx="367">
                  <c:v>44.75</c:v>
                </c:pt>
                <c:pt idx="368">
                  <c:v>78.16</c:v>
                </c:pt>
                <c:pt idx="369">
                  <c:v>39.18</c:v>
                </c:pt>
                <c:pt idx="370">
                  <c:v>36.48</c:v>
                </c:pt>
                <c:pt idx="371">
                  <c:v>0.07</c:v>
                </c:pt>
                <c:pt idx="372">
                  <c:v>0</c:v>
                </c:pt>
                <c:pt idx="373">
                  <c:v>5.37</c:v>
                </c:pt>
                <c:pt idx="374">
                  <c:v>17.7</c:v>
                </c:pt>
                <c:pt idx="375">
                  <c:v>17.3</c:v>
                </c:pt>
                <c:pt idx="376">
                  <c:v>7.25</c:v>
                </c:pt>
                <c:pt idx="377">
                  <c:v>0</c:v>
                </c:pt>
                <c:pt idx="378">
                  <c:v>4.75</c:v>
                </c:pt>
                <c:pt idx="379">
                  <c:v>15.46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Date/Time</a:t>
                </a:r>
              </a:p>
            </c:rich>
          </c:tx>
          <c:layout/>
        </c:title>
        <c:numFmt formatCode="ddd m/d/yy hh:mm:ss" sourceLinked="0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guds.847c8e32.tegu-2016.09.07.11.03.56 Saturation (defer, nocanput, norecvbuf, noxmtbuf)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Sat aggr1</c:v>
          </c:tx>
          <c:spPr>
            <a:ln w="28575"/>
          </c:spPr>
          <c:marker>
            <c:symbol val="none"/>
          </c:marker>
          <c:cat>
            <c:numRef>
              <c:f>Nicstat!$D$39:$D$418</c:f>
              <c:numCache>
                <c:formatCode>General</c:formatCode>
                <c:ptCount val="380"/>
                <c:pt idx="0">
                  <c:v>42620.4616550926</c:v>
                </c:pt>
                <c:pt idx="1">
                  <c:v>42620.4616666667</c:v>
                </c:pt>
                <c:pt idx="2">
                  <c:v>42620.4616782407</c:v>
                </c:pt>
                <c:pt idx="3">
                  <c:v>42620.4616898148</c:v>
                </c:pt>
                <c:pt idx="4">
                  <c:v>42620.4617013889</c:v>
                </c:pt>
                <c:pt idx="5">
                  <c:v>42620.461712963</c:v>
                </c:pt>
                <c:pt idx="6">
                  <c:v>42620.461724537</c:v>
                </c:pt>
                <c:pt idx="7">
                  <c:v>42620.4617361111</c:v>
                </c:pt>
                <c:pt idx="8">
                  <c:v>42620.4617476852</c:v>
                </c:pt>
                <c:pt idx="9">
                  <c:v>42620.4617592593</c:v>
                </c:pt>
                <c:pt idx="10">
                  <c:v>42620.4617708333</c:v>
                </c:pt>
                <c:pt idx="11">
                  <c:v>42620.4617824074</c:v>
                </c:pt>
                <c:pt idx="12">
                  <c:v>42620.4617939815</c:v>
                </c:pt>
                <c:pt idx="13">
                  <c:v>42620.4618055556</c:v>
                </c:pt>
                <c:pt idx="14">
                  <c:v>42620.4618171296</c:v>
                </c:pt>
                <c:pt idx="15">
                  <c:v>42620.4618287037</c:v>
                </c:pt>
                <c:pt idx="16">
                  <c:v>42620.4618402778</c:v>
                </c:pt>
                <c:pt idx="17">
                  <c:v>42620.4618518519</c:v>
                </c:pt>
                <c:pt idx="18">
                  <c:v>42620.4618634259</c:v>
                </c:pt>
                <c:pt idx="19">
                  <c:v>42620.4629166667</c:v>
                </c:pt>
                <c:pt idx="20">
                  <c:v>42620.4629282407</c:v>
                </c:pt>
                <c:pt idx="21">
                  <c:v>42620.4629398148</c:v>
                </c:pt>
                <c:pt idx="22">
                  <c:v>42620.4629513889</c:v>
                </c:pt>
                <c:pt idx="23">
                  <c:v>42620.462962963</c:v>
                </c:pt>
                <c:pt idx="24">
                  <c:v>42620.462974537</c:v>
                </c:pt>
                <c:pt idx="25">
                  <c:v>42620.4629861111</c:v>
                </c:pt>
                <c:pt idx="26">
                  <c:v>42620.4629976852</c:v>
                </c:pt>
                <c:pt idx="27">
                  <c:v>42620.4630092593</c:v>
                </c:pt>
                <c:pt idx="28">
                  <c:v>42620.4630208333</c:v>
                </c:pt>
                <c:pt idx="29">
                  <c:v>42620.4630324074</c:v>
                </c:pt>
                <c:pt idx="30">
                  <c:v>42620.4630439815</c:v>
                </c:pt>
                <c:pt idx="31">
                  <c:v>42620.4630555556</c:v>
                </c:pt>
                <c:pt idx="32">
                  <c:v>42620.4630671296</c:v>
                </c:pt>
                <c:pt idx="33">
                  <c:v>42620.4630787037</c:v>
                </c:pt>
                <c:pt idx="34">
                  <c:v>42620.4630902778</c:v>
                </c:pt>
                <c:pt idx="35">
                  <c:v>42620.4631018518</c:v>
                </c:pt>
                <c:pt idx="36">
                  <c:v>42620.4631134259</c:v>
                </c:pt>
                <c:pt idx="37">
                  <c:v>42620.463125</c:v>
                </c:pt>
                <c:pt idx="38">
                  <c:v>42620.4641087963</c:v>
                </c:pt>
                <c:pt idx="39">
                  <c:v>42620.4641203704</c:v>
                </c:pt>
                <c:pt idx="40">
                  <c:v>42620.4641319444</c:v>
                </c:pt>
                <c:pt idx="41">
                  <c:v>42620.4641435185</c:v>
                </c:pt>
                <c:pt idx="42">
                  <c:v>42620.4641550926</c:v>
                </c:pt>
                <c:pt idx="43">
                  <c:v>42620.4641666667</c:v>
                </c:pt>
                <c:pt idx="44">
                  <c:v>42620.4641782407</c:v>
                </c:pt>
                <c:pt idx="45">
                  <c:v>42620.4641898148</c:v>
                </c:pt>
                <c:pt idx="46">
                  <c:v>42620.4642013889</c:v>
                </c:pt>
                <c:pt idx="47">
                  <c:v>42620.464212963</c:v>
                </c:pt>
                <c:pt idx="48">
                  <c:v>42620.464224537</c:v>
                </c:pt>
                <c:pt idx="49">
                  <c:v>42620.4642361111</c:v>
                </c:pt>
                <c:pt idx="50">
                  <c:v>42620.4642476852</c:v>
                </c:pt>
                <c:pt idx="51">
                  <c:v>42620.4642592593</c:v>
                </c:pt>
                <c:pt idx="52">
                  <c:v>42620.4642708333</c:v>
                </c:pt>
                <c:pt idx="53">
                  <c:v>42620.4642824074</c:v>
                </c:pt>
                <c:pt idx="54">
                  <c:v>42620.4642939815</c:v>
                </c:pt>
                <c:pt idx="55">
                  <c:v>42620.4643055556</c:v>
                </c:pt>
                <c:pt idx="56">
                  <c:v>42620.4643171296</c:v>
                </c:pt>
                <c:pt idx="57">
                  <c:v>42620.4653935185</c:v>
                </c:pt>
                <c:pt idx="58">
                  <c:v>42620.4654050926</c:v>
                </c:pt>
                <c:pt idx="59">
                  <c:v>42620.4654166667</c:v>
                </c:pt>
                <c:pt idx="60">
                  <c:v>42620.4654282407</c:v>
                </c:pt>
                <c:pt idx="61">
                  <c:v>42620.4654398148</c:v>
                </c:pt>
                <c:pt idx="62">
                  <c:v>42620.4654513889</c:v>
                </c:pt>
                <c:pt idx="63">
                  <c:v>42620.465462963</c:v>
                </c:pt>
                <c:pt idx="64">
                  <c:v>42620.465474537</c:v>
                </c:pt>
                <c:pt idx="65">
                  <c:v>42620.4654861111</c:v>
                </c:pt>
                <c:pt idx="66">
                  <c:v>42620.4654976852</c:v>
                </c:pt>
                <c:pt idx="67">
                  <c:v>42620.4655092593</c:v>
                </c:pt>
                <c:pt idx="68">
                  <c:v>42620.4655208333</c:v>
                </c:pt>
                <c:pt idx="69">
                  <c:v>42620.4655324074</c:v>
                </c:pt>
                <c:pt idx="70">
                  <c:v>42620.4655439815</c:v>
                </c:pt>
                <c:pt idx="71">
                  <c:v>42620.4655555556</c:v>
                </c:pt>
                <c:pt idx="72">
                  <c:v>42620.4655671296</c:v>
                </c:pt>
                <c:pt idx="73">
                  <c:v>42620.4655787037</c:v>
                </c:pt>
                <c:pt idx="74">
                  <c:v>42620.4655902778</c:v>
                </c:pt>
                <c:pt idx="75">
                  <c:v>42620.4656018519</c:v>
                </c:pt>
                <c:pt idx="76">
                  <c:v>42620.4665509259</c:v>
                </c:pt>
                <c:pt idx="77">
                  <c:v>42620.4665625</c:v>
                </c:pt>
                <c:pt idx="78">
                  <c:v>42620.4665740741</c:v>
                </c:pt>
                <c:pt idx="79">
                  <c:v>42620.4665856482</c:v>
                </c:pt>
                <c:pt idx="80">
                  <c:v>42620.4665972222</c:v>
                </c:pt>
                <c:pt idx="81">
                  <c:v>42620.4666087963</c:v>
                </c:pt>
                <c:pt idx="82">
                  <c:v>42620.4666203704</c:v>
                </c:pt>
                <c:pt idx="83">
                  <c:v>42620.4666319444</c:v>
                </c:pt>
                <c:pt idx="84">
                  <c:v>42620.4666435185</c:v>
                </c:pt>
                <c:pt idx="85">
                  <c:v>42620.4666550926</c:v>
                </c:pt>
                <c:pt idx="86">
                  <c:v>42620.4666666667</c:v>
                </c:pt>
                <c:pt idx="87">
                  <c:v>42620.4666782407</c:v>
                </c:pt>
                <c:pt idx="88">
                  <c:v>42620.4666898148</c:v>
                </c:pt>
                <c:pt idx="89">
                  <c:v>42620.4667013889</c:v>
                </c:pt>
                <c:pt idx="90">
                  <c:v>42620.466712963</c:v>
                </c:pt>
                <c:pt idx="91">
                  <c:v>42620.466724537</c:v>
                </c:pt>
                <c:pt idx="92">
                  <c:v>42620.4667361111</c:v>
                </c:pt>
                <c:pt idx="93">
                  <c:v>42620.4667476852</c:v>
                </c:pt>
                <c:pt idx="94">
                  <c:v>42620.4667592593</c:v>
                </c:pt>
                <c:pt idx="95">
                  <c:v>42620.4679166667</c:v>
                </c:pt>
                <c:pt idx="96">
                  <c:v>42620.4679282407</c:v>
                </c:pt>
                <c:pt idx="97">
                  <c:v>42620.4679398148</c:v>
                </c:pt>
                <c:pt idx="98">
                  <c:v>42620.4679513889</c:v>
                </c:pt>
                <c:pt idx="99">
                  <c:v>42620.467962963</c:v>
                </c:pt>
                <c:pt idx="100">
                  <c:v>42620.467974537</c:v>
                </c:pt>
                <c:pt idx="101">
                  <c:v>42620.4679861111</c:v>
                </c:pt>
                <c:pt idx="102">
                  <c:v>42620.4679976852</c:v>
                </c:pt>
                <c:pt idx="103">
                  <c:v>42620.4680092593</c:v>
                </c:pt>
                <c:pt idx="104">
                  <c:v>42620.4680208333</c:v>
                </c:pt>
                <c:pt idx="105">
                  <c:v>42620.4680324074</c:v>
                </c:pt>
                <c:pt idx="106">
                  <c:v>42620.4680439815</c:v>
                </c:pt>
                <c:pt idx="107">
                  <c:v>42620.4680555556</c:v>
                </c:pt>
                <c:pt idx="108">
                  <c:v>42620.4680671296</c:v>
                </c:pt>
                <c:pt idx="109">
                  <c:v>42620.4680787037</c:v>
                </c:pt>
                <c:pt idx="110">
                  <c:v>42620.4680902778</c:v>
                </c:pt>
                <c:pt idx="111">
                  <c:v>42620.4681018519</c:v>
                </c:pt>
                <c:pt idx="112">
                  <c:v>42620.4681134259</c:v>
                </c:pt>
                <c:pt idx="113">
                  <c:v>42620.468125</c:v>
                </c:pt>
                <c:pt idx="114">
                  <c:v>42620.4693634259</c:v>
                </c:pt>
                <c:pt idx="115">
                  <c:v>42620.469375</c:v>
                </c:pt>
                <c:pt idx="116">
                  <c:v>42620.4693865741</c:v>
                </c:pt>
                <c:pt idx="117">
                  <c:v>42620.4693981481</c:v>
                </c:pt>
                <c:pt idx="118">
                  <c:v>42620.4694097222</c:v>
                </c:pt>
                <c:pt idx="119">
                  <c:v>42620.4694212963</c:v>
                </c:pt>
                <c:pt idx="120">
                  <c:v>42620.4694328704</c:v>
                </c:pt>
                <c:pt idx="121">
                  <c:v>42620.4694444444</c:v>
                </c:pt>
                <c:pt idx="122">
                  <c:v>42620.4694560185</c:v>
                </c:pt>
                <c:pt idx="123">
                  <c:v>42620.4694675926</c:v>
                </c:pt>
                <c:pt idx="124">
                  <c:v>42620.4694791667</c:v>
                </c:pt>
                <c:pt idx="125">
                  <c:v>42620.4694907407</c:v>
                </c:pt>
                <c:pt idx="126">
                  <c:v>42620.4695023148</c:v>
                </c:pt>
                <c:pt idx="127">
                  <c:v>42620.4695138889</c:v>
                </c:pt>
                <c:pt idx="128">
                  <c:v>42620.469525463</c:v>
                </c:pt>
                <c:pt idx="129">
                  <c:v>42620.469537037</c:v>
                </c:pt>
                <c:pt idx="130">
                  <c:v>42620.4695486111</c:v>
                </c:pt>
                <c:pt idx="131">
                  <c:v>42620.4695601852</c:v>
                </c:pt>
                <c:pt idx="132">
                  <c:v>42620.4695717593</c:v>
                </c:pt>
                <c:pt idx="133">
                  <c:v>42620.4706828704</c:v>
                </c:pt>
                <c:pt idx="134">
                  <c:v>42620.4706944444</c:v>
                </c:pt>
                <c:pt idx="135">
                  <c:v>42620.4707060185</c:v>
                </c:pt>
                <c:pt idx="136">
                  <c:v>42620.4707175926</c:v>
                </c:pt>
                <c:pt idx="137">
                  <c:v>42620.4707291667</c:v>
                </c:pt>
                <c:pt idx="138">
                  <c:v>42620.4707407407</c:v>
                </c:pt>
                <c:pt idx="139">
                  <c:v>42620.4707523148</c:v>
                </c:pt>
                <c:pt idx="140">
                  <c:v>42620.4707638889</c:v>
                </c:pt>
                <c:pt idx="141">
                  <c:v>42620.470775463</c:v>
                </c:pt>
                <c:pt idx="142">
                  <c:v>42620.470787037</c:v>
                </c:pt>
                <c:pt idx="143">
                  <c:v>42620.4707986111</c:v>
                </c:pt>
                <c:pt idx="144">
                  <c:v>42620.4708101852</c:v>
                </c:pt>
                <c:pt idx="145">
                  <c:v>42620.4708217593</c:v>
                </c:pt>
                <c:pt idx="146">
                  <c:v>42620.4708333333</c:v>
                </c:pt>
                <c:pt idx="147">
                  <c:v>42620.4708449074</c:v>
                </c:pt>
                <c:pt idx="148">
                  <c:v>42620.4708564815</c:v>
                </c:pt>
                <c:pt idx="149">
                  <c:v>42620.4708680556</c:v>
                </c:pt>
                <c:pt idx="150">
                  <c:v>42620.4708796296</c:v>
                </c:pt>
                <c:pt idx="151">
                  <c:v>42620.4708912037</c:v>
                </c:pt>
                <c:pt idx="152">
                  <c:v>42620.4718634259</c:v>
                </c:pt>
                <c:pt idx="153">
                  <c:v>42620.471875</c:v>
                </c:pt>
                <c:pt idx="154">
                  <c:v>42620.4718865741</c:v>
                </c:pt>
                <c:pt idx="155">
                  <c:v>42620.4718981481</c:v>
                </c:pt>
                <c:pt idx="156">
                  <c:v>42620.4719097222</c:v>
                </c:pt>
                <c:pt idx="157">
                  <c:v>42620.4719212963</c:v>
                </c:pt>
                <c:pt idx="158">
                  <c:v>42620.4719328704</c:v>
                </c:pt>
                <c:pt idx="159">
                  <c:v>42620.4719444444</c:v>
                </c:pt>
                <c:pt idx="160">
                  <c:v>42620.4719560185</c:v>
                </c:pt>
                <c:pt idx="161">
                  <c:v>42620.4719675926</c:v>
                </c:pt>
                <c:pt idx="162">
                  <c:v>42620.4719791667</c:v>
                </c:pt>
                <c:pt idx="163">
                  <c:v>42620.4719907407</c:v>
                </c:pt>
                <c:pt idx="164">
                  <c:v>42620.4720023148</c:v>
                </c:pt>
                <c:pt idx="165">
                  <c:v>42620.4720138889</c:v>
                </c:pt>
                <c:pt idx="166">
                  <c:v>42620.472025463</c:v>
                </c:pt>
                <c:pt idx="167">
                  <c:v>42620.472037037</c:v>
                </c:pt>
                <c:pt idx="168">
                  <c:v>42620.4720486111</c:v>
                </c:pt>
                <c:pt idx="169">
                  <c:v>42620.4720601852</c:v>
                </c:pt>
                <c:pt idx="170">
                  <c:v>42620.4720717593</c:v>
                </c:pt>
                <c:pt idx="171">
                  <c:v>42620.473125</c:v>
                </c:pt>
                <c:pt idx="172">
                  <c:v>42620.4731365741</c:v>
                </c:pt>
                <c:pt idx="173">
                  <c:v>42620.4731481482</c:v>
                </c:pt>
                <c:pt idx="174">
                  <c:v>42620.4731597222</c:v>
                </c:pt>
                <c:pt idx="175">
                  <c:v>42620.4731712963</c:v>
                </c:pt>
                <c:pt idx="176">
                  <c:v>42620.4731828704</c:v>
                </c:pt>
                <c:pt idx="177">
                  <c:v>42620.4731944444</c:v>
                </c:pt>
                <c:pt idx="178">
                  <c:v>42620.4732060185</c:v>
                </c:pt>
                <c:pt idx="179">
                  <c:v>42620.4732175926</c:v>
                </c:pt>
                <c:pt idx="180">
                  <c:v>42620.4732291667</c:v>
                </c:pt>
                <c:pt idx="181">
                  <c:v>42620.4732407407</c:v>
                </c:pt>
                <c:pt idx="182">
                  <c:v>42620.4732523148</c:v>
                </c:pt>
                <c:pt idx="183">
                  <c:v>42620.4732638889</c:v>
                </c:pt>
                <c:pt idx="184">
                  <c:v>42620.473275463</c:v>
                </c:pt>
                <c:pt idx="185">
                  <c:v>42620.473287037</c:v>
                </c:pt>
                <c:pt idx="186">
                  <c:v>42620.4732986111</c:v>
                </c:pt>
                <c:pt idx="187">
                  <c:v>42620.4733101852</c:v>
                </c:pt>
                <c:pt idx="188">
                  <c:v>42620.4733217593</c:v>
                </c:pt>
                <c:pt idx="189">
                  <c:v>42620.4733333333</c:v>
                </c:pt>
                <c:pt idx="190">
                  <c:v>42620.4743634259</c:v>
                </c:pt>
                <c:pt idx="191">
                  <c:v>42620.474375</c:v>
                </c:pt>
                <c:pt idx="192">
                  <c:v>42620.4743865741</c:v>
                </c:pt>
                <c:pt idx="193">
                  <c:v>42620.4743981482</c:v>
                </c:pt>
                <c:pt idx="194">
                  <c:v>42620.4744097222</c:v>
                </c:pt>
                <c:pt idx="195">
                  <c:v>42620.4744212963</c:v>
                </c:pt>
                <c:pt idx="196">
                  <c:v>42620.4744328704</c:v>
                </c:pt>
                <c:pt idx="197">
                  <c:v>42620.4744444444</c:v>
                </c:pt>
                <c:pt idx="198">
                  <c:v>42620.4744560185</c:v>
                </c:pt>
                <c:pt idx="199">
                  <c:v>42620.4744675926</c:v>
                </c:pt>
                <c:pt idx="200">
                  <c:v>42620.4744791667</c:v>
                </c:pt>
                <c:pt idx="201">
                  <c:v>42620.4744907407</c:v>
                </c:pt>
                <c:pt idx="202">
                  <c:v>42620.4745023148</c:v>
                </c:pt>
                <c:pt idx="203">
                  <c:v>42620.4745138889</c:v>
                </c:pt>
                <c:pt idx="204">
                  <c:v>42620.474525463</c:v>
                </c:pt>
                <c:pt idx="205">
                  <c:v>42620.474537037</c:v>
                </c:pt>
                <c:pt idx="206">
                  <c:v>42620.4745486111</c:v>
                </c:pt>
                <c:pt idx="207">
                  <c:v>42620.4745601852</c:v>
                </c:pt>
                <c:pt idx="208">
                  <c:v>42620.4745717593</c:v>
                </c:pt>
                <c:pt idx="209">
                  <c:v>42620.4756481481</c:v>
                </c:pt>
                <c:pt idx="210">
                  <c:v>42620.4756597222</c:v>
                </c:pt>
                <c:pt idx="211">
                  <c:v>42620.4756712963</c:v>
                </c:pt>
                <c:pt idx="212">
                  <c:v>42620.4756828704</c:v>
                </c:pt>
                <c:pt idx="213">
                  <c:v>42620.4756944444</c:v>
                </c:pt>
                <c:pt idx="214">
                  <c:v>42620.4757060185</c:v>
                </c:pt>
                <c:pt idx="215">
                  <c:v>42620.4757175926</c:v>
                </c:pt>
                <c:pt idx="216">
                  <c:v>42620.4757291667</c:v>
                </c:pt>
                <c:pt idx="217">
                  <c:v>42620.4757407407</c:v>
                </c:pt>
                <c:pt idx="218">
                  <c:v>42620.4757523148</c:v>
                </c:pt>
                <c:pt idx="219">
                  <c:v>42620.4757638889</c:v>
                </c:pt>
                <c:pt idx="220">
                  <c:v>42620.475775463</c:v>
                </c:pt>
                <c:pt idx="221">
                  <c:v>42620.475787037</c:v>
                </c:pt>
                <c:pt idx="222">
                  <c:v>42620.4757986111</c:v>
                </c:pt>
                <c:pt idx="223">
                  <c:v>42620.4758101852</c:v>
                </c:pt>
                <c:pt idx="224">
                  <c:v>42620.4758217593</c:v>
                </c:pt>
                <c:pt idx="225">
                  <c:v>42620.4758333333</c:v>
                </c:pt>
                <c:pt idx="226">
                  <c:v>42620.4758449074</c:v>
                </c:pt>
                <c:pt idx="227">
                  <c:v>42620.4758564815</c:v>
                </c:pt>
                <c:pt idx="228">
                  <c:v>42620.4769097222</c:v>
                </c:pt>
                <c:pt idx="229">
                  <c:v>42620.4769212963</c:v>
                </c:pt>
                <c:pt idx="230">
                  <c:v>42620.4769328704</c:v>
                </c:pt>
                <c:pt idx="231">
                  <c:v>42620.4769444444</c:v>
                </c:pt>
                <c:pt idx="232">
                  <c:v>42620.4769560185</c:v>
                </c:pt>
                <c:pt idx="233">
                  <c:v>42620.4769675926</c:v>
                </c:pt>
                <c:pt idx="234">
                  <c:v>42620.4769791667</c:v>
                </c:pt>
                <c:pt idx="235">
                  <c:v>42620.4769907407</c:v>
                </c:pt>
                <c:pt idx="236">
                  <c:v>42620.4770023148</c:v>
                </c:pt>
                <c:pt idx="237">
                  <c:v>42620.4770138889</c:v>
                </c:pt>
                <c:pt idx="238">
                  <c:v>42620.477025463</c:v>
                </c:pt>
                <c:pt idx="239">
                  <c:v>42620.477037037</c:v>
                </c:pt>
                <c:pt idx="240">
                  <c:v>42620.4770486111</c:v>
                </c:pt>
                <c:pt idx="241">
                  <c:v>42620.4770601852</c:v>
                </c:pt>
                <c:pt idx="242">
                  <c:v>42620.4770717593</c:v>
                </c:pt>
                <c:pt idx="243">
                  <c:v>42620.4770833333</c:v>
                </c:pt>
                <c:pt idx="244">
                  <c:v>42620.4770949074</c:v>
                </c:pt>
                <c:pt idx="245">
                  <c:v>42620.4771064815</c:v>
                </c:pt>
                <c:pt idx="246">
                  <c:v>42620.4771180556</c:v>
                </c:pt>
                <c:pt idx="247">
                  <c:v>42620.4780671296</c:v>
                </c:pt>
                <c:pt idx="248">
                  <c:v>42620.4780787037</c:v>
                </c:pt>
                <c:pt idx="249">
                  <c:v>42620.4780902778</c:v>
                </c:pt>
                <c:pt idx="250">
                  <c:v>42620.4781018519</c:v>
                </c:pt>
                <c:pt idx="251">
                  <c:v>42620.4781134259</c:v>
                </c:pt>
                <c:pt idx="252">
                  <c:v>42620.478125</c:v>
                </c:pt>
                <c:pt idx="253">
                  <c:v>42620.4781365741</c:v>
                </c:pt>
                <c:pt idx="254">
                  <c:v>42620.4781481481</c:v>
                </c:pt>
                <c:pt idx="255">
                  <c:v>42620.4781597222</c:v>
                </c:pt>
                <c:pt idx="256">
                  <c:v>42620.4781712963</c:v>
                </c:pt>
                <c:pt idx="257">
                  <c:v>42620.4781828704</c:v>
                </c:pt>
                <c:pt idx="258">
                  <c:v>42620.4781944444</c:v>
                </c:pt>
                <c:pt idx="259">
                  <c:v>42620.4782060185</c:v>
                </c:pt>
                <c:pt idx="260">
                  <c:v>42620.4782175926</c:v>
                </c:pt>
                <c:pt idx="261">
                  <c:v>42620.4782291667</c:v>
                </c:pt>
                <c:pt idx="262">
                  <c:v>42620.4782407407</c:v>
                </c:pt>
                <c:pt idx="263">
                  <c:v>42620.4782523148</c:v>
                </c:pt>
                <c:pt idx="264">
                  <c:v>42620.4782638889</c:v>
                </c:pt>
                <c:pt idx="265">
                  <c:v>42620.478275463</c:v>
                </c:pt>
                <c:pt idx="266">
                  <c:v>42620.4792939815</c:v>
                </c:pt>
                <c:pt idx="267">
                  <c:v>42620.4793055556</c:v>
                </c:pt>
                <c:pt idx="268">
                  <c:v>42620.4793171296</c:v>
                </c:pt>
                <c:pt idx="269">
                  <c:v>42620.4793287037</c:v>
                </c:pt>
                <c:pt idx="270">
                  <c:v>42620.4793402778</c:v>
                </c:pt>
                <c:pt idx="271">
                  <c:v>42620.4793518518</c:v>
                </c:pt>
                <c:pt idx="272">
                  <c:v>42620.4793634259</c:v>
                </c:pt>
                <c:pt idx="273">
                  <c:v>42620.479375</c:v>
                </c:pt>
                <c:pt idx="274">
                  <c:v>42620.4793865741</c:v>
                </c:pt>
                <c:pt idx="275">
                  <c:v>42620.4793981481</c:v>
                </c:pt>
                <c:pt idx="276">
                  <c:v>42620.4794097222</c:v>
                </c:pt>
                <c:pt idx="277">
                  <c:v>42620.4794212963</c:v>
                </c:pt>
                <c:pt idx="278">
                  <c:v>42620.4794328704</c:v>
                </c:pt>
                <c:pt idx="279">
                  <c:v>42620.4794444444</c:v>
                </c:pt>
                <c:pt idx="280">
                  <c:v>42620.4794560185</c:v>
                </c:pt>
                <c:pt idx="281">
                  <c:v>42620.4794675926</c:v>
                </c:pt>
                <c:pt idx="282">
                  <c:v>42620.4794791667</c:v>
                </c:pt>
                <c:pt idx="283">
                  <c:v>42620.4794907407</c:v>
                </c:pt>
                <c:pt idx="284">
                  <c:v>42620.4795023148</c:v>
                </c:pt>
                <c:pt idx="285">
                  <c:v>42620.4806018519</c:v>
                </c:pt>
                <c:pt idx="286">
                  <c:v>42620.4806134259</c:v>
                </c:pt>
                <c:pt idx="287">
                  <c:v>42620.480625</c:v>
                </c:pt>
                <c:pt idx="288">
                  <c:v>42620.4806365741</c:v>
                </c:pt>
                <c:pt idx="289">
                  <c:v>42620.4806481482</c:v>
                </c:pt>
                <c:pt idx="290">
                  <c:v>42620.4806597222</c:v>
                </c:pt>
                <c:pt idx="291">
                  <c:v>42620.4806712963</c:v>
                </c:pt>
                <c:pt idx="292">
                  <c:v>42620.4806828704</c:v>
                </c:pt>
                <c:pt idx="293">
                  <c:v>42620.4806944444</c:v>
                </c:pt>
                <c:pt idx="294">
                  <c:v>42620.4807060185</c:v>
                </c:pt>
                <c:pt idx="295">
                  <c:v>42620.4807175926</c:v>
                </c:pt>
                <c:pt idx="296">
                  <c:v>42620.4807291667</c:v>
                </c:pt>
                <c:pt idx="297">
                  <c:v>42620.4807407407</c:v>
                </c:pt>
                <c:pt idx="298">
                  <c:v>42620.4807523148</c:v>
                </c:pt>
                <c:pt idx="299">
                  <c:v>42620.4807638889</c:v>
                </c:pt>
                <c:pt idx="300">
                  <c:v>42620.480775463</c:v>
                </c:pt>
                <c:pt idx="301">
                  <c:v>42620.480787037</c:v>
                </c:pt>
                <c:pt idx="302">
                  <c:v>42620.4807986111</c:v>
                </c:pt>
                <c:pt idx="303">
                  <c:v>42620.4808101852</c:v>
                </c:pt>
                <c:pt idx="304">
                  <c:v>42620.4819212963</c:v>
                </c:pt>
                <c:pt idx="305">
                  <c:v>42620.4819328704</c:v>
                </c:pt>
                <c:pt idx="306">
                  <c:v>42620.4819444444</c:v>
                </c:pt>
                <c:pt idx="307">
                  <c:v>42620.4819560185</c:v>
                </c:pt>
                <c:pt idx="308">
                  <c:v>42620.4819675926</c:v>
                </c:pt>
                <c:pt idx="309">
                  <c:v>42620.4819791667</c:v>
                </c:pt>
                <c:pt idx="310">
                  <c:v>42620.4819907407</c:v>
                </c:pt>
                <c:pt idx="311">
                  <c:v>42620.4820023148</c:v>
                </c:pt>
                <c:pt idx="312">
                  <c:v>42620.4820138889</c:v>
                </c:pt>
                <c:pt idx="313">
                  <c:v>42620.482025463</c:v>
                </c:pt>
                <c:pt idx="314">
                  <c:v>42620.482037037</c:v>
                </c:pt>
                <c:pt idx="315">
                  <c:v>42620.4820486111</c:v>
                </c:pt>
                <c:pt idx="316">
                  <c:v>42620.4820601852</c:v>
                </c:pt>
                <c:pt idx="317">
                  <c:v>42620.4820717593</c:v>
                </c:pt>
                <c:pt idx="318">
                  <c:v>42620.4820833333</c:v>
                </c:pt>
                <c:pt idx="319">
                  <c:v>42620.4820949074</c:v>
                </c:pt>
                <c:pt idx="320">
                  <c:v>42620.4821064815</c:v>
                </c:pt>
                <c:pt idx="321">
                  <c:v>42620.4821180556</c:v>
                </c:pt>
                <c:pt idx="322">
                  <c:v>42620.4821296296</c:v>
                </c:pt>
                <c:pt idx="323">
                  <c:v>42620.4831597222</c:v>
                </c:pt>
                <c:pt idx="324">
                  <c:v>42620.4831712963</c:v>
                </c:pt>
                <c:pt idx="325">
                  <c:v>42620.4831828704</c:v>
                </c:pt>
                <c:pt idx="326">
                  <c:v>42620.4831944444</c:v>
                </c:pt>
                <c:pt idx="327">
                  <c:v>42620.4832060185</c:v>
                </c:pt>
                <c:pt idx="328">
                  <c:v>42620.4832175926</c:v>
                </c:pt>
                <c:pt idx="329">
                  <c:v>42620.4832291667</c:v>
                </c:pt>
                <c:pt idx="330">
                  <c:v>42620.4832407407</c:v>
                </c:pt>
                <c:pt idx="331">
                  <c:v>42620.4832523148</c:v>
                </c:pt>
                <c:pt idx="332">
                  <c:v>42620.4832638889</c:v>
                </c:pt>
                <c:pt idx="333">
                  <c:v>42620.483275463</c:v>
                </c:pt>
                <c:pt idx="334">
                  <c:v>42620.483287037</c:v>
                </c:pt>
                <c:pt idx="335">
                  <c:v>42620.4832986111</c:v>
                </c:pt>
                <c:pt idx="336">
                  <c:v>42620.4833101852</c:v>
                </c:pt>
                <c:pt idx="337">
                  <c:v>42620.4833217593</c:v>
                </c:pt>
                <c:pt idx="338">
                  <c:v>42620.4833333333</c:v>
                </c:pt>
                <c:pt idx="339">
                  <c:v>42620.4833449074</c:v>
                </c:pt>
                <c:pt idx="340">
                  <c:v>42620.4833564815</c:v>
                </c:pt>
                <c:pt idx="341">
                  <c:v>42620.4833680556</c:v>
                </c:pt>
                <c:pt idx="342">
                  <c:v>42620.4843634259</c:v>
                </c:pt>
                <c:pt idx="343">
                  <c:v>42620.484375</c:v>
                </c:pt>
                <c:pt idx="344">
                  <c:v>42620.4843865741</c:v>
                </c:pt>
                <c:pt idx="345">
                  <c:v>42620.4843981481</c:v>
                </c:pt>
                <c:pt idx="346">
                  <c:v>42620.4844097222</c:v>
                </c:pt>
                <c:pt idx="347">
                  <c:v>42620.4844212963</c:v>
                </c:pt>
                <c:pt idx="348">
                  <c:v>42620.4844328704</c:v>
                </c:pt>
                <c:pt idx="349">
                  <c:v>42620.4844444444</c:v>
                </c:pt>
                <c:pt idx="350">
                  <c:v>42620.4844560185</c:v>
                </c:pt>
                <c:pt idx="351">
                  <c:v>42620.4844675926</c:v>
                </c:pt>
                <c:pt idx="352">
                  <c:v>42620.4844791667</c:v>
                </c:pt>
                <c:pt idx="353">
                  <c:v>42620.4844907407</c:v>
                </c:pt>
                <c:pt idx="354">
                  <c:v>42620.4845023148</c:v>
                </c:pt>
                <c:pt idx="355">
                  <c:v>42620.4845138889</c:v>
                </c:pt>
                <c:pt idx="356">
                  <c:v>42620.484525463</c:v>
                </c:pt>
                <c:pt idx="357">
                  <c:v>42620.484537037</c:v>
                </c:pt>
                <c:pt idx="358">
                  <c:v>42620.4845486111</c:v>
                </c:pt>
                <c:pt idx="359">
                  <c:v>42620.4845601852</c:v>
                </c:pt>
                <c:pt idx="360">
                  <c:v>42620.4845717593</c:v>
                </c:pt>
                <c:pt idx="361">
                  <c:v>42620.4855324074</c:v>
                </c:pt>
                <c:pt idx="362">
                  <c:v>42620.4855439815</c:v>
                </c:pt>
                <c:pt idx="363">
                  <c:v>42620.4855555556</c:v>
                </c:pt>
                <c:pt idx="364">
                  <c:v>42620.4855671296</c:v>
                </c:pt>
                <c:pt idx="365">
                  <c:v>42620.4855787037</c:v>
                </c:pt>
                <c:pt idx="366">
                  <c:v>42620.4855902778</c:v>
                </c:pt>
                <c:pt idx="367">
                  <c:v>42620.4856018519</c:v>
                </c:pt>
                <c:pt idx="368">
                  <c:v>42620.4856134259</c:v>
                </c:pt>
                <c:pt idx="369">
                  <c:v>42620.485625</c:v>
                </c:pt>
                <c:pt idx="370">
                  <c:v>42620.4856365741</c:v>
                </c:pt>
                <c:pt idx="371">
                  <c:v>42620.4856481481</c:v>
                </c:pt>
                <c:pt idx="372">
                  <c:v>42620.4856597222</c:v>
                </c:pt>
                <c:pt idx="373">
                  <c:v>42620.4856712963</c:v>
                </c:pt>
                <c:pt idx="374">
                  <c:v>42620.4856828704</c:v>
                </c:pt>
                <c:pt idx="375">
                  <c:v>42620.4856944444</c:v>
                </c:pt>
                <c:pt idx="376">
                  <c:v>42620.4857060185</c:v>
                </c:pt>
                <c:pt idx="377">
                  <c:v>42620.4857175926</c:v>
                </c:pt>
                <c:pt idx="378">
                  <c:v>42620.4857291667</c:v>
                </c:pt>
                <c:pt idx="379">
                  <c:v>42620.4857407407</c:v>
                </c:pt>
              </c:numCache>
            </c:numRef>
          </c:cat>
          <c:val>
            <c:numRef>
              <c:f>Nicstat!$L$39:$L$418</c:f>
              <c:numCache>
                <c:formatCode>General</c:formatCode>
                <c:ptCount val="3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</c:numCache>
            </c:numRef>
          </c:val>
        </c:ser>
        <c:ser>
          <c:idx val="1"/>
          <c:order val="1"/>
          <c:tx>
            <c:v>Sat bge1</c:v>
          </c:tx>
          <c:spPr>
            <a:ln w="28575"/>
          </c:spPr>
          <c:marker>
            <c:symbol val="none"/>
          </c:marker>
          <c:cat>
            <c:numRef>
              <c:f>Nicstat!$O$39:$O$418</c:f>
              <c:numCache>
                <c:formatCode>General</c:formatCode>
                <c:ptCount val="380"/>
                <c:pt idx="0">
                  <c:v>42620.4616550926</c:v>
                </c:pt>
                <c:pt idx="1">
                  <c:v>42620.4616666667</c:v>
                </c:pt>
                <c:pt idx="2">
                  <c:v>42620.4616782407</c:v>
                </c:pt>
                <c:pt idx="3">
                  <c:v>42620.4616898148</c:v>
                </c:pt>
                <c:pt idx="4">
                  <c:v>42620.4617013889</c:v>
                </c:pt>
                <c:pt idx="5">
                  <c:v>42620.461712963</c:v>
                </c:pt>
                <c:pt idx="6">
                  <c:v>42620.461724537</c:v>
                </c:pt>
                <c:pt idx="7">
                  <c:v>42620.4617361111</c:v>
                </c:pt>
                <c:pt idx="8">
                  <c:v>42620.4617476852</c:v>
                </c:pt>
                <c:pt idx="9">
                  <c:v>42620.4617592593</c:v>
                </c:pt>
                <c:pt idx="10">
                  <c:v>42620.4617708333</c:v>
                </c:pt>
                <c:pt idx="11">
                  <c:v>42620.4617824074</c:v>
                </c:pt>
                <c:pt idx="12">
                  <c:v>42620.4617939815</c:v>
                </c:pt>
                <c:pt idx="13">
                  <c:v>42620.4618055556</c:v>
                </c:pt>
                <c:pt idx="14">
                  <c:v>42620.4618171296</c:v>
                </c:pt>
                <c:pt idx="15">
                  <c:v>42620.4618287037</c:v>
                </c:pt>
                <c:pt idx="16">
                  <c:v>42620.4618402778</c:v>
                </c:pt>
                <c:pt idx="17">
                  <c:v>42620.4618518519</c:v>
                </c:pt>
                <c:pt idx="18">
                  <c:v>42620.4618634259</c:v>
                </c:pt>
                <c:pt idx="19">
                  <c:v>42620.4629166667</c:v>
                </c:pt>
                <c:pt idx="20">
                  <c:v>42620.4629282407</c:v>
                </c:pt>
                <c:pt idx="21">
                  <c:v>42620.4629398148</c:v>
                </c:pt>
                <c:pt idx="22">
                  <c:v>42620.4629513889</c:v>
                </c:pt>
                <c:pt idx="23">
                  <c:v>42620.462962963</c:v>
                </c:pt>
                <c:pt idx="24">
                  <c:v>42620.462974537</c:v>
                </c:pt>
                <c:pt idx="25">
                  <c:v>42620.4629861111</c:v>
                </c:pt>
                <c:pt idx="26">
                  <c:v>42620.4629976852</c:v>
                </c:pt>
                <c:pt idx="27">
                  <c:v>42620.4630092593</c:v>
                </c:pt>
                <c:pt idx="28">
                  <c:v>42620.4630208333</c:v>
                </c:pt>
                <c:pt idx="29">
                  <c:v>42620.4630324074</c:v>
                </c:pt>
                <c:pt idx="30">
                  <c:v>42620.4630439815</c:v>
                </c:pt>
                <c:pt idx="31">
                  <c:v>42620.4630555556</c:v>
                </c:pt>
                <c:pt idx="32">
                  <c:v>42620.4630671296</c:v>
                </c:pt>
                <c:pt idx="33">
                  <c:v>42620.4630787037</c:v>
                </c:pt>
                <c:pt idx="34">
                  <c:v>42620.4630902778</c:v>
                </c:pt>
                <c:pt idx="35">
                  <c:v>42620.4631018518</c:v>
                </c:pt>
                <c:pt idx="36">
                  <c:v>42620.4631134259</c:v>
                </c:pt>
                <c:pt idx="37">
                  <c:v>42620.463125</c:v>
                </c:pt>
                <c:pt idx="38">
                  <c:v>42620.4641087963</c:v>
                </c:pt>
                <c:pt idx="39">
                  <c:v>42620.4641203704</c:v>
                </c:pt>
                <c:pt idx="40">
                  <c:v>42620.4641319444</c:v>
                </c:pt>
                <c:pt idx="41">
                  <c:v>42620.4641435185</c:v>
                </c:pt>
                <c:pt idx="42">
                  <c:v>42620.4641550926</c:v>
                </c:pt>
                <c:pt idx="43">
                  <c:v>42620.4641666667</c:v>
                </c:pt>
                <c:pt idx="44">
                  <c:v>42620.4641782407</c:v>
                </c:pt>
                <c:pt idx="45">
                  <c:v>42620.4641898148</c:v>
                </c:pt>
                <c:pt idx="46">
                  <c:v>42620.4642013889</c:v>
                </c:pt>
                <c:pt idx="47">
                  <c:v>42620.464212963</c:v>
                </c:pt>
                <c:pt idx="48">
                  <c:v>42620.464224537</c:v>
                </c:pt>
                <c:pt idx="49">
                  <c:v>42620.4642361111</c:v>
                </c:pt>
                <c:pt idx="50">
                  <c:v>42620.4642476852</c:v>
                </c:pt>
                <c:pt idx="51">
                  <c:v>42620.4642592593</c:v>
                </c:pt>
                <c:pt idx="52">
                  <c:v>42620.4642708333</c:v>
                </c:pt>
                <c:pt idx="53">
                  <c:v>42620.4642824074</c:v>
                </c:pt>
                <c:pt idx="54">
                  <c:v>42620.4642939815</c:v>
                </c:pt>
                <c:pt idx="55">
                  <c:v>42620.4643055556</c:v>
                </c:pt>
                <c:pt idx="56">
                  <c:v>42620.4643171296</c:v>
                </c:pt>
                <c:pt idx="57">
                  <c:v>42620.4653935185</c:v>
                </c:pt>
                <c:pt idx="58">
                  <c:v>42620.4654050926</c:v>
                </c:pt>
                <c:pt idx="59">
                  <c:v>42620.4654166667</c:v>
                </c:pt>
                <c:pt idx="60">
                  <c:v>42620.4654282407</c:v>
                </c:pt>
                <c:pt idx="61">
                  <c:v>42620.4654398148</c:v>
                </c:pt>
                <c:pt idx="62">
                  <c:v>42620.4654513889</c:v>
                </c:pt>
                <c:pt idx="63">
                  <c:v>42620.465462963</c:v>
                </c:pt>
                <c:pt idx="64">
                  <c:v>42620.465474537</c:v>
                </c:pt>
                <c:pt idx="65">
                  <c:v>42620.4654861111</c:v>
                </c:pt>
                <c:pt idx="66">
                  <c:v>42620.4654976852</c:v>
                </c:pt>
                <c:pt idx="67">
                  <c:v>42620.4655092593</c:v>
                </c:pt>
                <c:pt idx="68">
                  <c:v>42620.4655208333</c:v>
                </c:pt>
                <c:pt idx="69">
                  <c:v>42620.4655324074</c:v>
                </c:pt>
                <c:pt idx="70">
                  <c:v>42620.4655439815</c:v>
                </c:pt>
                <c:pt idx="71">
                  <c:v>42620.4655555556</c:v>
                </c:pt>
                <c:pt idx="72">
                  <c:v>42620.4655671296</c:v>
                </c:pt>
                <c:pt idx="73">
                  <c:v>42620.4655787037</c:v>
                </c:pt>
                <c:pt idx="74">
                  <c:v>42620.4655902778</c:v>
                </c:pt>
                <c:pt idx="75">
                  <c:v>42620.4656018519</c:v>
                </c:pt>
                <c:pt idx="76">
                  <c:v>42620.4665509259</c:v>
                </c:pt>
                <c:pt idx="77">
                  <c:v>42620.4665625</c:v>
                </c:pt>
                <c:pt idx="78">
                  <c:v>42620.4665740741</c:v>
                </c:pt>
                <c:pt idx="79">
                  <c:v>42620.4665856482</c:v>
                </c:pt>
                <c:pt idx="80">
                  <c:v>42620.4665972222</c:v>
                </c:pt>
                <c:pt idx="81">
                  <c:v>42620.4666087963</c:v>
                </c:pt>
                <c:pt idx="82">
                  <c:v>42620.4666203704</c:v>
                </c:pt>
                <c:pt idx="83">
                  <c:v>42620.4666319444</c:v>
                </c:pt>
                <c:pt idx="84">
                  <c:v>42620.4666435185</c:v>
                </c:pt>
                <c:pt idx="85">
                  <c:v>42620.4666550926</c:v>
                </c:pt>
                <c:pt idx="86">
                  <c:v>42620.4666666667</c:v>
                </c:pt>
                <c:pt idx="87">
                  <c:v>42620.4666782407</c:v>
                </c:pt>
                <c:pt idx="88">
                  <c:v>42620.4666898148</c:v>
                </c:pt>
                <c:pt idx="89">
                  <c:v>42620.4667013889</c:v>
                </c:pt>
                <c:pt idx="90">
                  <c:v>42620.466712963</c:v>
                </c:pt>
                <c:pt idx="91">
                  <c:v>42620.466724537</c:v>
                </c:pt>
                <c:pt idx="92">
                  <c:v>42620.4667361111</c:v>
                </c:pt>
                <c:pt idx="93">
                  <c:v>42620.4667476852</c:v>
                </c:pt>
                <c:pt idx="94">
                  <c:v>42620.4667592593</c:v>
                </c:pt>
                <c:pt idx="95">
                  <c:v>42620.4679166667</c:v>
                </c:pt>
                <c:pt idx="96">
                  <c:v>42620.4679282407</c:v>
                </c:pt>
                <c:pt idx="97">
                  <c:v>42620.4679398148</c:v>
                </c:pt>
                <c:pt idx="98">
                  <c:v>42620.4679513889</c:v>
                </c:pt>
                <c:pt idx="99">
                  <c:v>42620.467962963</c:v>
                </c:pt>
                <c:pt idx="100">
                  <c:v>42620.467974537</c:v>
                </c:pt>
                <c:pt idx="101">
                  <c:v>42620.4679861111</c:v>
                </c:pt>
                <c:pt idx="102">
                  <c:v>42620.4679976852</c:v>
                </c:pt>
                <c:pt idx="103">
                  <c:v>42620.4680092593</c:v>
                </c:pt>
                <c:pt idx="104">
                  <c:v>42620.4680208333</c:v>
                </c:pt>
                <c:pt idx="105">
                  <c:v>42620.4680324074</c:v>
                </c:pt>
                <c:pt idx="106">
                  <c:v>42620.4680439815</c:v>
                </c:pt>
                <c:pt idx="107">
                  <c:v>42620.4680555556</c:v>
                </c:pt>
                <c:pt idx="108">
                  <c:v>42620.4680671296</c:v>
                </c:pt>
                <c:pt idx="109">
                  <c:v>42620.4680787037</c:v>
                </c:pt>
                <c:pt idx="110">
                  <c:v>42620.4680902778</c:v>
                </c:pt>
                <c:pt idx="111">
                  <c:v>42620.4681018519</c:v>
                </c:pt>
                <c:pt idx="112">
                  <c:v>42620.4681134259</c:v>
                </c:pt>
                <c:pt idx="113">
                  <c:v>42620.468125</c:v>
                </c:pt>
                <c:pt idx="114">
                  <c:v>42620.4693634259</c:v>
                </c:pt>
                <c:pt idx="115">
                  <c:v>42620.469375</c:v>
                </c:pt>
                <c:pt idx="116">
                  <c:v>42620.4693865741</c:v>
                </c:pt>
                <c:pt idx="117">
                  <c:v>42620.4693981481</c:v>
                </c:pt>
                <c:pt idx="118">
                  <c:v>42620.4694097222</c:v>
                </c:pt>
                <c:pt idx="119">
                  <c:v>42620.4694212963</c:v>
                </c:pt>
                <c:pt idx="120">
                  <c:v>42620.4694328704</c:v>
                </c:pt>
                <c:pt idx="121">
                  <c:v>42620.4694444444</c:v>
                </c:pt>
                <c:pt idx="122">
                  <c:v>42620.4694560185</c:v>
                </c:pt>
                <c:pt idx="123">
                  <c:v>42620.4694675926</c:v>
                </c:pt>
                <c:pt idx="124">
                  <c:v>42620.4694791667</c:v>
                </c:pt>
                <c:pt idx="125">
                  <c:v>42620.4694907407</c:v>
                </c:pt>
                <c:pt idx="126">
                  <c:v>42620.4695023148</c:v>
                </c:pt>
                <c:pt idx="127">
                  <c:v>42620.4695138889</c:v>
                </c:pt>
                <c:pt idx="128">
                  <c:v>42620.469525463</c:v>
                </c:pt>
                <c:pt idx="129">
                  <c:v>42620.469537037</c:v>
                </c:pt>
                <c:pt idx="130">
                  <c:v>42620.4695486111</c:v>
                </c:pt>
                <c:pt idx="131">
                  <c:v>42620.4695601852</c:v>
                </c:pt>
                <c:pt idx="132">
                  <c:v>42620.4695717593</c:v>
                </c:pt>
                <c:pt idx="133">
                  <c:v>42620.4706828704</c:v>
                </c:pt>
                <c:pt idx="134">
                  <c:v>42620.4706944444</c:v>
                </c:pt>
                <c:pt idx="135">
                  <c:v>42620.4707060185</c:v>
                </c:pt>
                <c:pt idx="136">
                  <c:v>42620.4707175926</c:v>
                </c:pt>
                <c:pt idx="137">
                  <c:v>42620.4707291667</c:v>
                </c:pt>
                <c:pt idx="138">
                  <c:v>42620.4707407407</c:v>
                </c:pt>
                <c:pt idx="139">
                  <c:v>42620.4707523148</c:v>
                </c:pt>
                <c:pt idx="140">
                  <c:v>42620.4707638889</c:v>
                </c:pt>
                <c:pt idx="141">
                  <c:v>42620.470775463</c:v>
                </c:pt>
                <c:pt idx="142">
                  <c:v>42620.470787037</c:v>
                </c:pt>
                <c:pt idx="143">
                  <c:v>42620.4707986111</c:v>
                </c:pt>
                <c:pt idx="144">
                  <c:v>42620.4708101852</c:v>
                </c:pt>
                <c:pt idx="145">
                  <c:v>42620.4708217593</c:v>
                </c:pt>
                <c:pt idx="146">
                  <c:v>42620.4708333333</c:v>
                </c:pt>
                <c:pt idx="147">
                  <c:v>42620.4708449074</c:v>
                </c:pt>
                <c:pt idx="148">
                  <c:v>42620.4708564815</c:v>
                </c:pt>
                <c:pt idx="149">
                  <c:v>42620.4708680556</c:v>
                </c:pt>
                <c:pt idx="150">
                  <c:v>42620.4708796296</c:v>
                </c:pt>
                <c:pt idx="151">
                  <c:v>42620.4708912037</c:v>
                </c:pt>
                <c:pt idx="152">
                  <c:v>42620.4718634259</c:v>
                </c:pt>
                <c:pt idx="153">
                  <c:v>42620.471875</c:v>
                </c:pt>
                <c:pt idx="154">
                  <c:v>42620.4718865741</c:v>
                </c:pt>
                <c:pt idx="155">
                  <c:v>42620.4718981481</c:v>
                </c:pt>
                <c:pt idx="156">
                  <c:v>42620.4719097222</c:v>
                </c:pt>
                <c:pt idx="157">
                  <c:v>42620.4719212963</c:v>
                </c:pt>
                <c:pt idx="158">
                  <c:v>42620.4719328704</c:v>
                </c:pt>
                <c:pt idx="159">
                  <c:v>42620.4719444444</c:v>
                </c:pt>
                <c:pt idx="160">
                  <c:v>42620.4719560185</c:v>
                </c:pt>
                <c:pt idx="161">
                  <c:v>42620.4719675926</c:v>
                </c:pt>
                <c:pt idx="162">
                  <c:v>42620.4719791667</c:v>
                </c:pt>
                <c:pt idx="163">
                  <c:v>42620.4719907407</c:v>
                </c:pt>
                <c:pt idx="164">
                  <c:v>42620.4720023148</c:v>
                </c:pt>
                <c:pt idx="165">
                  <c:v>42620.4720138889</c:v>
                </c:pt>
                <c:pt idx="166">
                  <c:v>42620.472025463</c:v>
                </c:pt>
                <c:pt idx="167">
                  <c:v>42620.472037037</c:v>
                </c:pt>
                <c:pt idx="168">
                  <c:v>42620.4720486111</c:v>
                </c:pt>
                <c:pt idx="169">
                  <c:v>42620.4720601852</c:v>
                </c:pt>
                <c:pt idx="170">
                  <c:v>42620.4720717593</c:v>
                </c:pt>
                <c:pt idx="171">
                  <c:v>42620.473125</c:v>
                </c:pt>
                <c:pt idx="172">
                  <c:v>42620.4731365741</c:v>
                </c:pt>
                <c:pt idx="173">
                  <c:v>42620.4731481482</c:v>
                </c:pt>
                <c:pt idx="174">
                  <c:v>42620.4731597222</c:v>
                </c:pt>
                <c:pt idx="175">
                  <c:v>42620.4731712963</c:v>
                </c:pt>
                <c:pt idx="176">
                  <c:v>42620.4731828704</c:v>
                </c:pt>
                <c:pt idx="177">
                  <c:v>42620.4731944444</c:v>
                </c:pt>
                <c:pt idx="178">
                  <c:v>42620.4732060185</c:v>
                </c:pt>
                <c:pt idx="179">
                  <c:v>42620.4732175926</c:v>
                </c:pt>
                <c:pt idx="180">
                  <c:v>42620.4732291667</c:v>
                </c:pt>
                <c:pt idx="181">
                  <c:v>42620.4732407407</c:v>
                </c:pt>
                <c:pt idx="182">
                  <c:v>42620.4732523148</c:v>
                </c:pt>
                <c:pt idx="183">
                  <c:v>42620.4732638889</c:v>
                </c:pt>
                <c:pt idx="184">
                  <c:v>42620.473275463</c:v>
                </c:pt>
                <c:pt idx="185">
                  <c:v>42620.473287037</c:v>
                </c:pt>
                <c:pt idx="186">
                  <c:v>42620.4732986111</c:v>
                </c:pt>
                <c:pt idx="187">
                  <c:v>42620.4733101852</c:v>
                </c:pt>
                <c:pt idx="188">
                  <c:v>42620.4733217593</c:v>
                </c:pt>
                <c:pt idx="189">
                  <c:v>42620.4733333333</c:v>
                </c:pt>
                <c:pt idx="190">
                  <c:v>42620.4743634259</c:v>
                </c:pt>
                <c:pt idx="191">
                  <c:v>42620.474375</c:v>
                </c:pt>
                <c:pt idx="192">
                  <c:v>42620.4743865741</c:v>
                </c:pt>
                <c:pt idx="193">
                  <c:v>42620.4743981482</c:v>
                </c:pt>
                <c:pt idx="194">
                  <c:v>42620.4744097222</c:v>
                </c:pt>
                <c:pt idx="195">
                  <c:v>42620.4744212963</c:v>
                </c:pt>
                <c:pt idx="196">
                  <c:v>42620.4744328704</c:v>
                </c:pt>
                <c:pt idx="197">
                  <c:v>42620.4744444444</c:v>
                </c:pt>
                <c:pt idx="198">
                  <c:v>42620.4744560185</c:v>
                </c:pt>
                <c:pt idx="199">
                  <c:v>42620.4744675926</c:v>
                </c:pt>
                <c:pt idx="200">
                  <c:v>42620.4744791667</c:v>
                </c:pt>
                <c:pt idx="201">
                  <c:v>42620.4744907407</c:v>
                </c:pt>
                <c:pt idx="202">
                  <c:v>42620.4745023148</c:v>
                </c:pt>
                <c:pt idx="203">
                  <c:v>42620.4745138889</c:v>
                </c:pt>
                <c:pt idx="204">
                  <c:v>42620.474525463</c:v>
                </c:pt>
                <c:pt idx="205">
                  <c:v>42620.474537037</c:v>
                </c:pt>
                <c:pt idx="206">
                  <c:v>42620.4745486111</c:v>
                </c:pt>
                <c:pt idx="207">
                  <c:v>42620.4745601852</c:v>
                </c:pt>
                <c:pt idx="208">
                  <c:v>42620.4745717593</c:v>
                </c:pt>
                <c:pt idx="209">
                  <c:v>42620.4756481481</c:v>
                </c:pt>
                <c:pt idx="210">
                  <c:v>42620.4756597222</c:v>
                </c:pt>
                <c:pt idx="211">
                  <c:v>42620.4756712963</c:v>
                </c:pt>
                <c:pt idx="212">
                  <c:v>42620.4756828704</c:v>
                </c:pt>
                <c:pt idx="213">
                  <c:v>42620.4756944444</c:v>
                </c:pt>
                <c:pt idx="214">
                  <c:v>42620.4757060185</c:v>
                </c:pt>
                <c:pt idx="215">
                  <c:v>42620.4757175926</c:v>
                </c:pt>
                <c:pt idx="216">
                  <c:v>42620.4757291667</c:v>
                </c:pt>
                <c:pt idx="217">
                  <c:v>42620.4757407407</c:v>
                </c:pt>
                <c:pt idx="218">
                  <c:v>42620.4757523148</c:v>
                </c:pt>
                <c:pt idx="219">
                  <c:v>42620.4757638889</c:v>
                </c:pt>
                <c:pt idx="220">
                  <c:v>42620.475775463</c:v>
                </c:pt>
                <c:pt idx="221">
                  <c:v>42620.475787037</c:v>
                </c:pt>
                <c:pt idx="222">
                  <c:v>42620.4757986111</c:v>
                </c:pt>
                <c:pt idx="223">
                  <c:v>42620.4758101852</c:v>
                </c:pt>
                <c:pt idx="224">
                  <c:v>42620.4758217593</c:v>
                </c:pt>
                <c:pt idx="225">
                  <c:v>42620.4758333333</c:v>
                </c:pt>
                <c:pt idx="226">
                  <c:v>42620.4758449074</c:v>
                </c:pt>
                <c:pt idx="227">
                  <c:v>42620.4758564815</c:v>
                </c:pt>
                <c:pt idx="228">
                  <c:v>42620.4769097222</c:v>
                </c:pt>
                <c:pt idx="229">
                  <c:v>42620.4769212963</c:v>
                </c:pt>
                <c:pt idx="230">
                  <c:v>42620.4769328704</c:v>
                </c:pt>
                <c:pt idx="231">
                  <c:v>42620.4769444444</c:v>
                </c:pt>
                <c:pt idx="232">
                  <c:v>42620.4769560185</c:v>
                </c:pt>
                <c:pt idx="233">
                  <c:v>42620.4769675926</c:v>
                </c:pt>
                <c:pt idx="234">
                  <c:v>42620.4769791667</c:v>
                </c:pt>
                <c:pt idx="235">
                  <c:v>42620.4769907407</c:v>
                </c:pt>
                <c:pt idx="236">
                  <c:v>42620.4770023148</c:v>
                </c:pt>
                <c:pt idx="237">
                  <c:v>42620.4770138889</c:v>
                </c:pt>
                <c:pt idx="238">
                  <c:v>42620.477025463</c:v>
                </c:pt>
                <c:pt idx="239">
                  <c:v>42620.477037037</c:v>
                </c:pt>
                <c:pt idx="240">
                  <c:v>42620.4770486111</c:v>
                </c:pt>
                <c:pt idx="241">
                  <c:v>42620.4770601852</c:v>
                </c:pt>
                <c:pt idx="242">
                  <c:v>42620.4770717593</c:v>
                </c:pt>
                <c:pt idx="243">
                  <c:v>42620.4770833333</c:v>
                </c:pt>
                <c:pt idx="244">
                  <c:v>42620.4770949074</c:v>
                </c:pt>
                <c:pt idx="245">
                  <c:v>42620.4771064815</c:v>
                </c:pt>
                <c:pt idx="246">
                  <c:v>42620.4771180556</c:v>
                </c:pt>
                <c:pt idx="247">
                  <c:v>42620.4780671296</c:v>
                </c:pt>
                <c:pt idx="248">
                  <c:v>42620.4780787037</c:v>
                </c:pt>
                <c:pt idx="249">
                  <c:v>42620.4780902778</c:v>
                </c:pt>
                <c:pt idx="250">
                  <c:v>42620.4781018519</c:v>
                </c:pt>
                <c:pt idx="251">
                  <c:v>42620.4781134259</c:v>
                </c:pt>
                <c:pt idx="252">
                  <c:v>42620.478125</c:v>
                </c:pt>
                <c:pt idx="253">
                  <c:v>42620.4781365741</c:v>
                </c:pt>
                <c:pt idx="254">
                  <c:v>42620.4781481481</c:v>
                </c:pt>
                <c:pt idx="255">
                  <c:v>42620.4781597222</c:v>
                </c:pt>
                <c:pt idx="256">
                  <c:v>42620.4781712963</c:v>
                </c:pt>
                <c:pt idx="257">
                  <c:v>42620.4781828704</c:v>
                </c:pt>
                <c:pt idx="258">
                  <c:v>42620.4781944444</c:v>
                </c:pt>
                <c:pt idx="259">
                  <c:v>42620.4782060185</c:v>
                </c:pt>
                <c:pt idx="260">
                  <c:v>42620.4782175926</c:v>
                </c:pt>
                <c:pt idx="261">
                  <c:v>42620.4782291667</c:v>
                </c:pt>
                <c:pt idx="262">
                  <c:v>42620.4782407407</c:v>
                </c:pt>
                <c:pt idx="263">
                  <c:v>42620.4782523148</c:v>
                </c:pt>
                <c:pt idx="264">
                  <c:v>42620.4782638889</c:v>
                </c:pt>
                <c:pt idx="265">
                  <c:v>42620.478275463</c:v>
                </c:pt>
                <c:pt idx="266">
                  <c:v>42620.4792939815</c:v>
                </c:pt>
                <c:pt idx="267">
                  <c:v>42620.4793055556</c:v>
                </c:pt>
                <c:pt idx="268">
                  <c:v>42620.4793171296</c:v>
                </c:pt>
                <c:pt idx="269">
                  <c:v>42620.4793287037</c:v>
                </c:pt>
                <c:pt idx="270">
                  <c:v>42620.4793402778</c:v>
                </c:pt>
                <c:pt idx="271">
                  <c:v>42620.4793518518</c:v>
                </c:pt>
                <c:pt idx="272">
                  <c:v>42620.4793634259</c:v>
                </c:pt>
                <c:pt idx="273">
                  <c:v>42620.479375</c:v>
                </c:pt>
                <c:pt idx="274">
                  <c:v>42620.4793865741</c:v>
                </c:pt>
                <c:pt idx="275">
                  <c:v>42620.4793981481</c:v>
                </c:pt>
                <c:pt idx="276">
                  <c:v>42620.4794097222</c:v>
                </c:pt>
                <c:pt idx="277">
                  <c:v>42620.4794212963</c:v>
                </c:pt>
                <c:pt idx="278">
                  <c:v>42620.4794328704</c:v>
                </c:pt>
                <c:pt idx="279">
                  <c:v>42620.4794444444</c:v>
                </c:pt>
                <c:pt idx="280">
                  <c:v>42620.4794560185</c:v>
                </c:pt>
                <c:pt idx="281">
                  <c:v>42620.4794675926</c:v>
                </c:pt>
                <c:pt idx="282">
                  <c:v>42620.4794791667</c:v>
                </c:pt>
                <c:pt idx="283">
                  <c:v>42620.4794907407</c:v>
                </c:pt>
                <c:pt idx="284">
                  <c:v>42620.4795023148</c:v>
                </c:pt>
                <c:pt idx="285">
                  <c:v>42620.4806018519</c:v>
                </c:pt>
                <c:pt idx="286">
                  <c:v>42620.4806134259</c:v>
                </c:pt>
                <c:pt idx="287">
                  <c:v>42620.480625</c:v>
                </c:pt>
                <c:pt idx="288">
                  <c:v>42620.4806365741</c:v>
                </c:pt>
                <c:pt idx="289">
                  <c:v>42620.4806481482</c:v>
                </c:pt>
                <c:pt idx="290">
                  <c:v>42620.4806597222</c:v>
                </c:pt>
                <c:pt idx="291">
                  <c:v>42620.4806712963</c:v>
                </c:pt>
                <c:pt idx="292">
                  <c:v>42620.4806828704</c:v>
                </c:pt>
                <c:pt idx="293">
                  <c:v>42620.4806944444</c:v>
                </c:pt>
                <c:pt idx="294">
                  <c:v>42620.4807060185</c:v>
                </c:pt>
                <c:pt idx="295">
                  <c:v>42620.4807175926</c:v>
                </c:pt>
                <c:pt idx="296">
                  <c:v>42620.4807291667</c:v>
                </c:pt>
                <c:pt idx="297">
                  <c:v>42620.4807407407</c:v>
                </c:pt>
                <c:pt idx="298">
                  <c:v>42620.4807523148</c:v>
                </c:pt>
                <c:pt idx="299">
                  <c:v>42620.4807638889</c:v>
                </c:pt>
                <c:pt idx="300">
                  <c:v>42620.480775463</c:v>
                </c:pt>
                <c:pt idx="301">
                  <c:v>42620.480787037</c:v>
                </c:pt>
                <c:pt idx="302">
                  <c:v>42620.4807986111</c:v>
                </c:pt>
                <c:pt idx="303">
                  <c:v>42620.4808101852</c:v>
                </c:pt>
                <c:pt idx="304">
                  <c:v>42620.4819212963</c:v>
                </c:pt>
                <c:pt idx="305">
                  <c:v>42620.4819328704</c:v>
                </c:pt>
                <c:pt idx="306">
                  <c:v>42620.4819444444</c:v>
                </c:pt>
                <c:pt idx="307">
                  <c:v>42620.4819560185</c:v>
                </c:pt>
                <c:pt idx="308">
                  <c:v>42620.4819675926</c:v>
                </c:pt>
                <c:pt idx="309">
                  <c:v>42620.4819791667</c:v>
                </c:pt>
                <c:pt idx="310">
                  <c:v>42620.4819907407</c:v>
                </c:pt>
                <c:pt idx="311">
                  <c:v>42620.4820023148</c:v>
                </c:pt>
                <c:pt idx="312">
                  <c:v>42620.4820138889</c:v>
                </c:pt>
                <c:pt idx="313">
                  <c:v>42620.482025463</c:v>
                </c:pt>
                <c:pt idx="314">
                  <c:v>42620.482037037</c:v>
                </c:pt>
                <c:pt idx="315">
                  <c:v>42620.4820486111</c:v>
                </c:pt>
                <c:pt idx="316">
                  <c:v>42620.4820601852</c:v>
                </c:pt>
                <c:pt idx="317">
                  <c:v>42620.4820717593</c:v>
                </c:pt>
                <c:pt idx="318">
                  <c:v>42620.4820833333</c:v>
                </c:pt>
                <c:pt idx="319">
                  <c:v>42620.4820949074</c:v>
                </c:pt>
                <c:pt idx="320">
                  <c:v>42620.4821064815</c:v>
                </c:pt>
                <c:pt idx="321">
                  <c:v>42620.4821180556</c:v>
                </c:pt>
                <c:pt idx="322">
                  <c:v>42620.4821296296</c:v>
                </c:pt>
                <c:pt idx="323">
                  <c:v>42620.4831597222</c:v>
                </c:pt>
                <c:pt idx="324">
                  <c:v>42620.4831712963</c:v>
                </c:pt>
                <c:pt idx="325">
                  <c:v>42620.4831828704</c:v>
                </c:pt>
                <c:pt idx="326">
                  <c:v>42620.4831944444</c:v>
                </c:pt>
                <c:pt idx="327">
                  <c:v>42620.4832060185</c:v>
                </c:pt>
                <c:pt idx="328">
                  <c:v>42620.4832175926</c:v>
                </c:pt>
                <c:pt idx="329">
                  <c:v>42620.4832291667</c:v>
                </c:pt>
                <c:pt idx="330">
                  <c:v>42620.4832407407</c:v>
                </c:pt>
                <c:pt idx="331">
                  <c:v>42620.4832523148</c:v>
                </c:pt>
                <c:pt idx="332">
                  <c:v>42620.4832638889</c:v>
                </c:pt>
                <c:pt idx="333">
                  <c:v>42620.483275463</c:v>
                </c:pt>
                <c:pt idx="334">
                  <c:v>42620.483287037</c:v>
                </c:pt>
                <c:pt idx="335">
                  <c:v>42620.4832986111</c:v>
                </c:pt>
                <c:pt idx="336">
                  <c:v>42620.4833101852</c:v>
                </c:pt>
                <c:pt idx="337">
                  <c:v>42620.4833217593</c:v>
                </c:pt>
                <c:pt idx="338">
                  <c:v>42620.4833333333</c:v>
                </c:pt>
                <c:pt idx="339">
                  <c:v>42620.4833449074</c:v>
                </c:pt>
                <c:pt idx="340">
                  <c:v>42620.4833564815</c:v>
                </c:pt>
                <c:pt idx="341">
                  <c:v>42620.4833680556</c:v>
                </c:pt>
                <c:pt idx="342">
                  <c:v>42620.4843634259</c:v>
                </c:pt>
                <c:pt idx="343">
                  <c:v>42620.484375</c:v>
                </c:pt>
                <c:pt idx="344">
                  <c:v>42620.4843865741</c:v>
                </c:pt>
                <c:pt idx="345">
                  <c:v>42620.4843981481</c:v>
                </c:pt>
                <c:pt idx="346">
                  <c:v>42620.4844097222</c:v>
                </c:pt>
                <c:pt idx="347">
                  <c:v>42620.4844212963</c:v>
                </c:pt>
                <c:pt idx="348">
                  <c:v>42620.4844328704</c:v>
                </c:pt>
                <c:pt idx="349">
                  <c:v>42620.4844444444</c:v>
                </c:pt>
                <c:pt idx="350">
                  <c:v>42620.4844560185</c:v>
                </c:pt>
                <c:pt idx="351">
                  <c:v>42620.4844675926</c:v>
                </c:pt>
                <c:pt idx="352">
                  <c:v>42620.4844791667</c:v>
                </c:pt>
                <c:pt idx="353">
                  <c:v>42620.4844907407</c:v>
                </c:pt>
                <c:pt idx="354">
                  <c:v>42620.4845023148</c:v>
                </c:pt>
                <c:pt idx="355">
                  <c:v>42620.4845138889</c:v>
                </c:pt>
                <c:pt idx="356">
                  <c:v>42620.484525463</c:v>
                </c:pt>
                <c:pt idx="357">
                  <c:v>42620.484537037</c:v>
                </c:pt>
                <c:pt idx="358">
                  <c:v>42620.4845486111</c:v>
                </c:pt>
                <c:pt idx="359">
                  <c:v>42620.4845601852</c:v>
                </c:pt>
                <c:pt idx="360">
                  <c:v>42620.4845717593</c:v>
                </c:pt>
                <c:pt idx="361">
                  <c:v>42620.4855324074</c:v>
                </c:pt>
                <c:pt idx="362">
                  <c:v>42620.4855439815</c:v>
                </c:pt>
                <c:pt idx="363">
                  <c:v>42620.4855555556</c:v>
                </c:pt>
                <c:pt idx="364">
                  <c:v>42620.4855671296</c:v>
                </c:pt>
                <c:pt idx="365">
                  <c:v>42620.4855787037</c:v>
                </c:pt>
                <c:pt idx="366">
                  <c:v>42620.4855902778</c:v>
                </c:pt>
                <c:pt idx="367">
                  <c:v>42620.4856018519</c:v>
                </c:pt>
                <c:pt idx="368">
                  <c:v>42620.4856134259</c:v>
                </c:pt>
                <c:pt idx="369">
                  <c:v>42620.485625</c:v>
                </c:pt>
                <c:pt idx="370">
                  <c:v>42620.4856365741</c:v>
                </c:pt>
                <c:pt idx="371">
                  <c:v>42620.4856481481</c:v>
                </c:pt>
                <c:pt idx="372">
                  <c:v>42620.4856597222</c:v>
                </c:pt>
                <c:pt idx="373">
                  <c:v>42620.4856712963</c:v>
                </c:pt>
                <c:pt idx="374">
                  <c:v>42620.4856828704</c:v>
                </c:pt>
                <c:pt idx="375">
                  <c:v>42620.4856944444</c:v>
                </c:pt>
                <c:pt idx="376">
                  <c:v>42620.4857060185</c:v>
                </c:pt>
                <c:pt idx="377">
                  <c:v>42620.4857175926</c:v>
                </c:pt>
                <c:pt idx="378">
                  <c:v>42620.4857291667</c:v>
                </c:pt>
                <c:pt idx="379">
                  <c:v>42620.4857407407</c:v>
                </c:pt>
              </c:numCache>
            </c:numRef>
          </c:cat>
          <c:val>
            <c:numRef>
              <c:f>Nicstat!$W$39:$W$418</c:f>
              <c:numCache>
                <c:formatCode>General</c:formatCode>
                <c:ptCount val="3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Date/Time</a:t>
                </a:r>
              </a:p>
            </c:rich>
          </c:tx>
          <c:layout/>
        </c:title>
        <c:numFmt formatCode="ddd m/d/yy hh:mm:ss" sourceLinked="0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guds.847c8e32.tegu-2016.09.07.11.03.56 Writes/Sec</a:t>
            </a:r>
          </a:p>
        </c:rich>
      </c:tx>
      <c:layout/>
    </c:title>
    <c:plotArea>
      <c:layout/>
      <c:areaChart>
        <c:grouping val="stacked"/>
        <c:ser>
          <c:idx val="0"/>
          <c:order val="0"/>
          <c:tx>
            <c:v>Ctrl c0</c:v>
          </c:tx>
          <c:spPr>
            <a:ln w="28575"/>
          </c:spPr>
          <c:cat>
            <c:numRef>
              <c:f>Controllers!$D$45:$D$424</c:f>
              <c:numCache>
                <c:formatCode>General</c:formatCode>
                <c:ptCount val="380"/>
                <c:pt idx="0">
                  <c:v>42620.4615972222</c:v>
                </c:pt>
                <c:pt idx="1">
                  <c:v>42620.4616087963</c:v>
                </c:pt>
                <c:pt idx="2">
                  <c:v>42620.4616203704</c:v>
                </c:pt>
                <c:pt idx="3">
                  <c:v>42620.4616319444</c:v>
                </c:pt>
                <c:pt idx="4">
                  <c:v>42620.4616435185</c:v>
                </c:pt>
                <c:pt idx="5">
                  <c:v>42620.4616550926</c:v>
                </c:pt>
                <c:pt idx="6">
                  <c:v>42620.4616666667</c:v>
                </c:pt>
                <c:pt idx="7">
                  <c:v>42620.4616782407</c:v>
                </c:pt>
                <c:pt idx="8">
                  <c:v>42620.4616898148</c:v>
                </c:pt>
                <c:pt idx="9">
                  <c:v>42620.4617013889</c:v>
                </c:pt>
                <c:pt idx="10">
                  <c:v>42620.461712963</c:v>
                </c:pt>
                <c:pt idx="11">
                  <c:v>42620.461724537</c:v>
                </c:pt>
                <c:pt idx="12">
                  <c:v>42620.4617361111</c:v>
                </c:pt>
                <c:pt idx="13">
                  <c:v>42620.4617476852</c:v>
                </c:pt>
                <c:pt idx="14">
                  <c:v>42620.4617592593</c:v>
                </c:pt>
                <c:pt idx="15">
                  <c:v>42620.4617708333</c:v>
                </c:pt>
                <c:pt idx="16">
                  <c:v>42620.4617824074</c:v>
                </c:pt>
                <c:pt idx="17">
                  <c:v>42620.4617939815</c:v>
                </c:pt>
                <c:pt idx="18">
                  <c:v>42620.4618055556</c:v>
                </c:pt>
                <c:pt idx="19">
                  <c:v>42620.4628587963</c:v>
                </c:pt>
                <c:pt idx="20">
                  <c:v>42620.4628703704</c:v>
                </c:pt>
                <c:pt idx="21">
                  <c:v>42620.4628819444</c:v>
                </c:pt>
                <c:pt idx="22">
                  <c:v>42620.4628935185</c:v>
                </c:pt>
                <c:pt idx="23">
                  <c:v>42620.4629050926</c:v>
                </c:pt>
                <c:pt idx="24">
                  <c:v>42620.4629166667</c:v>
                </c:pt>
                <c:pt idx="25">
                  <c:v>42620.4629282407</c:v>
                </c:pt>
                <c:pt idx="26">
                  <c:v>42620.4629398148</c:v>
                </c:pt>
                <c:pt idx="27">
                  <c:v>42620.4629513889</c:v>
                </c:pt>
                <c:pt idx="28">
                  <c:v>42620.462962963</c:v>
                </c:pt>
                <c:pt idx="29">
                  <c:v>42620.462974537</c:v>
                </c:pt>
                <c:pt idx="30">
                  <c:v>42620.4629861111</c:v>
                </c:pt>
                <c:pt idx="31">
                  <c:v>42620.4629976852</c:v>
                </c:pt>
                <c:pt idx="32">
                  <c:v>42620.4630092593</c:v>
                </c:pt>
                <c:pt idx="33">
                  <c:v>42620.4630208333</c:v>
                </c:pt>
                <c:pt idx="34">
                  <c:v>42620.4630324074</c:v>
                </c:pt>
                <c:pt idx="35">
                  <c:v>42620.4630439815</c:v>
                </c:pt>
                <c:pt idx="36">
                  <c:v>42620.4630555556</c:v>
                </c:pt>
                <c:pt idx="37">
                  <c:v>42620.4630671296</c:v>
                </c:pt>
                <c:pt idx="38">
                  <c:v>42620.4640509259</c:v>
                </c:pt>
                <c:pt idx="39">
                  <c:v>42620.4640625</c:v>
                </c:pt>
                <c:pt idx="40">
                  <c:v>42620.4640740741</c:v>
                </c:pt>
                <c:pt idx="41">
                  <c:v>42620.4640856481</c:v>
                </c:pt>
                <c:pt idx="42">
                  <c:v>42620.4640972222</c:v>
                </c:pt>
                <c:pt idx="43">
                  <c:v>42620.4641087963</c:v>
                </c:pt>
                <c:pt idx="44">
                  <c:v>42620.4641203704</c:v>
                </c:pt>
                <c:pt idx="45">
                  <c:v>42620.4641319444</c:v>
                </c:pt>
                <c:pt idx="46">
                  <c:v>42620.4641435185</c:v>
                </c:pt>
                <c:pt idx="47">
                  <c:v>42620.4641550926</c:v>
                </c:pt>
                <c:pt idx="48">
                  <c:v>42620.4641666667</c:v>
                </c:pt>
                <c:pt idx="49">
                  <c:v>42620.4641782407</c:v>
                </c:pt>
                <c:pt idx="50">
                  <c:v>42620.4641898148</c:v>
                </c:pt>
                <c:pt idx="51">
                  <c:v>42620.4642013889</c:v>
                </c:pt>
                <c:pt idx="52">
                  <c:v>42620.464212963</c:v>
                </c:pt>
                <c:pt idx="53">
                  <c:v>42620.464224537</c:v>
                </c:pt>
                <c:pt idx="54">
                  <c:v>42620.4642361111</c:v>
                </c:pt>
                <c:pt idx="55">
                  <c:v>42620.4642476852</c:v>
                </c:pt>
                <c:pt idx="56">
                  <c:v>42620.4642592593</c:v>
                </c:pt>
                <c:pt idx="57">
                  <c:v>42620.4653356482</c:v>
                </c:pt>
                <c:pt idx="58">
                  <c:v>42620.4653472222</c:v>
                </c:pt>
                <c:pt idx="59">
                  <c:v>42620.4653587963</c:v>
                </c:pt>
                <c:pt idx="60">
                  <c:v>42620.4653703704</c:v>
                </c:pt>
                <c:pt idx="61">
                  <c:v>42620.4653819444</c:v>
                </c:pt>
                <c:pt idx="62">
                  <c:v>42620.4653935185</c:v>
                </c:pt>
                <c:pt idx="63">
                  <c:v>42620.4654050926</c:v>
                </c:pt>
                <c:pt idx="64">
                  <c:v>42620.4654166667</c:v>
                </c:pt>
                <c:pt idx="65">
                  <c:v>42620.4654282407</c:v>
                </c:pt>
                <c:pt idx="66">
                  <c:v>42620.4654398148</c:v>
                </c:pt>
                <c:pt idx="67">
                  <c:v>42620.4654513889</c:v>
                </c:pt>
                <c:pt idx="68">
                  <c:v>42620.465462963</c:v>
                </c:pt>
                <c:pt idx="69">
                  <c:v>42620.465474537</c:v>
                </c:pt>
                <c:pt idx="70">
                  <c:v>42620.4654861111</c:v>
                </c:pt>
                <c:pt idx="71">
                  <c:v>42620.4654976852</c:v>
                </c:pt>
                <c:pt idx="72">
                  <c:v>42620.4655092593</c:v>
                </c:pt>
                <c:pt idx="73">
                  <c:v>42620.4655208333</c:v>
                </c:pt>
                <c:pt idx="74">
                  <c:v>42620.4655324074</c:v>
                </c:pt>
                <c:pt idx="75">
                  <c:v>42620.4655439815</c:v>
                </c:pt>
                <c:pt idx="76">
                  <c:v>42620.4664930556</c:v>
                </c:pt>
                <c:pt idx="77">
                  <c:v>42620.4665046296</c:v>
                </c:pt>
                <c:pt idx="78">
                  <c:v>42620.4665162037</c:v>
                </c:pt>
                <c:pt idx="79">
                  <c:v>42620.4665277778</c:v>
                </c:pt>
                <c:pt idx="80">
                  <c:v>42620.4665393519</c:v>
                </c:pt>
                <c:pt idx="81">
                  <c:v>42620.4665509259</c:v>
                </c:pt>
                <c:pt idx="82">
                  <c:v>42620.4665625</c:v>
                </c:pt>
                <c:pt idx="83">
                  <c:v>42620.4665740741</c:v>
                </c:pt>
                <c:pt idx="84">
                  <c:v>42620.4665856482</c:v>
                </c:pt>
                <c:pt idx="85">
                  <c:v>42620.4665972222</c:v>
                </c:pt>
                <c:pt idx="86">
                  <c:v>42620.4666087963</c:v>
                </c:pt>
                <c:pt idx="87">
                  <c:v>42620.4666203704</c:v>
                </c:pt>
                <c:pt idx="88">
                  <c:v>42620.4666319444</c:v>
                </c:pt>
                <c:pt idx="89">
                  <c:v>42620.4666435185</c:v>
                </c:pt>
                <c:pt idx="90">
                  <c:v>42620.4666550926</c:v>
                </c:pt>
                <c:pt idx="91">
                  <c:v>42620.4666666667</c:v>
                </c:pt>
                <c:pt idx="92">
                  <c:v>42620.4666782407</c:v>
                </c:pt>
                <c:pt idx="93">
                  <c:v>42620.4666898148</c:v>
                </c:pt>
                <c:pt idx="94">
                  <c:v>42620.4667013889</c:v>
                </c:pt>
                <c:pt idx="95">
                  <c:v>42620.4678472222</c:v>
                </c:pt>
                <c:pt idx="96">
                  <c:v>42620.4678587963</c:v>
                </c:pt>
                <c:pt idx="97">
                  <c:v>42620.4678703704</c:v>
                </c:pt>
                <c:pt idx="98">
                  <c:v>42620.4678819444</c:v>
                </c:pt>
                <c:pt idx="99">
                  <c:v>42620.4678935185</c:v>
                </c:pt>
                <c:pt idx="100">
                  <c:v>42620.4679050926</c:v>
                </c:pt>
                <c:pt idx="101">
                  <c:v>42620.4679166667</c:v>
                </c:pt>
                <c:pt idx="102">
                  <c:v>42620.4679282407</c:v>
                </c:pt>
                <c:pt idx="103">
                  <c:v>42620.4679398148</c:v>
                </c:pt>
                <c:pt idx="104">
                  <c:v>42620.4679513889</c:v>
                </c:pt>
                <c:pt idx="105">
                  <c:v>42620.467962963</c:v>
                </c:pt>
                <c:pt idx="106">
                  <c:v>42620.467974537</c:v>
                </c:pt>
                <c:pt idx="107">
                  <c:v>42620.4679861111</c:v>
                </c:pt>
                <c:pt idx="108">
                  <c:v>42620.4679976852</c:v>
                </c:pt>
                <c:pt idx="109">
                  <c:v>42620.4680092593</c:v>
                </c:pt>
                <c:pt idx="110">
                  <c:v>42620.4680208333</c:v>
                </c:pt>
                <c:pt idx="111">
                  <c:v>42620.4680324074</c:v>
                </c:pt>
                <c:pt idx="112">
                  <c:v>42620.4680439815</c:v>
                </c:pt>
                <c:pt idx="113">
                  <c:v>42620.4680555556</c:v>
                </c:pt>
                <c:pt idx="114">
                  <c:v>42620.4693055556</c:v>
                </c:pt>
                <c:pt idx="115">
                  <c:v>42620.4693171296</c:v>
                </c:pt>
                <c:pt idx="116">
                  <c:v>42620.4693287037</c:v>
                </c:pt>
                <c:pt idx="117">
                  <c:v>42620.4693402778</c:v>
                </c:pt>
                <c:pt idx="118">
                  <c:v>42620.4693518519</c:v>
                </c:pt>
                <c:pt idx="119">
                  <c:v>42620.4693634259</c:v>
                </c:pt>
                <c:pt idx="120">
                  <c:v>42620.469375</c:v>
                </c:pt>
                <c:pt idx="121">
                  <c:v>42620.4693865741</c:v>
                </c:pt>
                <c:pt idx="122">
                  <c:v>42620.4693981481</c:v>
                </c:pt>
                <c:pt idx="123">
                  <c:v>42620.4694097222</c:v>
                </c:pt>
                <c:pt idx="124">
                  <c:v>42620.4694212963</c:v>
                </c:pt>
                <c:pt idx="125">
                  <c:v>42620.4694328704</c:v>
                </c:pt>
                <c:pt idx="126">
                  <c:v>42620.4694444444</c:v>
                </c:pt>
                <c:pt idx="127">
                  <c:v>42620.4694560185</c:v>
                </c:pt>
                <c:pt idx="128">
                  <c:v>42620.4694675926</c:v>
                </c:pt>
                <c:pt idx="129">
                  <c:v>42620.4694791667</c:v>
                </c:pt>
                <c:pt idx="130">
                  <c:v>42620.4694907407</c:v>
                </c:pt>
                <c:pt idx="131">
                  <c:v>42620.4695023148</c:v>
                </c:pt>
                <c:pt idx="132">
                  <c:v>42620.4695138889</c:v>
                </c:pt>
                <c:pt idx="133">
                  <c:v>42620.470625</c:v>
                </c:pt>
                <c:pt idx="134">
                  <c:v>42620.4706365741</c:v>
                </c:pt>
                <c:pt idx="135">
                  <c:v>42620.4706481481</c:v>
                </c:pt>
                <c:pt idx="136">
                  <c:v>42620.4706597222</c:v>
                </c:pt>
                <c:pt idx="137">
                  <c:v>42620.4706712963</c:v>
                </c:pt>
                <c:pt idx="138">
                  <c:v>42620.4706828704</c:v>
                </c:pt>
                <c:pt idx="139">
                  <c:v>42620.4706944444</c:v>
                </c:pt>
                <c:pt idx="140">
                  <c:v>42620.4707060185</c:v>
                </c:pt>
                <c:pt idx="141">
                  <c:v>42620.4707175926</c:v>
                </c:pt>
                <c:pt idx="142">
                  <c:v>42620.4707291667</c:v>
                </c:pt>
                <c:pt idx="143">
                  <c:v>42620.4707407407</c:v>
                </c:pt>
                <c:pt idx="144">
                  <c:v>42620.4707523148</c:v>
                </c:pt>
                <c:pt idx="145">
                  <c:v>42620.4707638889</c:v>
                </c:pt>
                <c:pt idx="146">
                  <c:v>42620.470775463</c:v>
                </c:pt>
                <c:pt idx="147">
                  <c:v>42620.470787037</c:v>
                </c:pt>
                <c:pt idx="148">
                  <c:v>42620.4707986111</c:v>
                </c:pt>
                <c:pt idx="149">
                  <c:v>42620.4708101852</c:v>
                </c:pt>
                <c:pt idx="150">
                  <c:v>42620.4708217593</c:v>
                </c:pt>
                <c:pt idx="151">
                  <c:v>42620.4708333333</c:v>
                </c:pt>
                <c:pt idx="152">
                  <c:v>42620.4718055556</c:v>
                </c:pt>
                <c:pt idx="153">
                  <c:v>42620.4718171296</c:v>
                </c:pt>
                <c:pt idx="154">
                  <c:v>42620.4718287037</c:v>
                </c:pt>
                <c:pt idx="155">
                  <c:v>42620.4718402778</c:v>
                </c:pt>
                <c:pt idx="156">
                  <c:v>42620.4718518518</c:v>
                </c:pt>
                <c:pt idx="157">
                  <c:v>42620.4718634259</c:v>
                </c:pt>
                <c:pt idx="158">
                  <c:v>42620.471875</c:v>
                </c:pt>
                <c:pt idx="159">
                  <c:v>42620.4718865741</c:v>
                </c:pt>
                <c:pt idx="160">
                  <c:v>42620.4718981481</c:v>
                </c:pt>
                <c:pt idx="161">
                  <c:v>42620.4719097222</c:v>
                </c:pt>
                <c:pt idx="162">
                  <c:v>42620.4719212963</c:v>
                </c:pt>
                <c:pt idx="163">
                  <c:v>42620.4719328704</c:v>
                </c:pt>
                <c:pt idx="164">
                  <c:v>42620.4719444444</c:v>
                </c:pt>
                <c:pt idx="165">
                  <c:v>42620.4719560185</c:v>
                </c:pt>
                <c:pt idx="166">
                  <c:v>42620.4719675926</c:v>
                </c:pt>
                <c:pt idx="167">
                  <c:v>42620.4719791667</c:v>
                </c:pt>
                <c:pt idx="168">
                  <c:v>42620.4719907407</c:v>
                </c:pt>
                <c:pt idx="169">
                  <c:v>42620.4720023148</c:v>
                </c:pt>
                <c:pt idx="170">
                  <c:v>42620.4720138889</c:v>
                </c:pt>
                <c:pt idx="171">
                  <c:v>42620.4730555556</c:v>
                </c:pt>
                <c:pt idx="172">
                  <c:v>42620.4730671296</c:v>
                </c:pt>
                <c:pt idx="173">
                  <c:v>42620.4730787037</c:v>
                </c:pt>
                <c:pt idx="174">
                  <c:v>42620.4730902778</c:v>
                </c:pt>
                <c:pt idx="175">
                  <c:v>42620.4731018519</c:v>
                </c:pt>
                <c:pt idx="176">
                  <c:v>42620.4731134259</c:v>
                </c:pt>
                <c:pt idx="177">
                  <c:v>42620.473125</c:v>
                </c:pt>
                <c:pt idx="178">
                  <c:v>42620.4731365741</c:v>
                </c:pt>
                <c:pt idx="179">
                  <c:v>42620.4731481482</c:v>
                </c:pt>
                <c:pt idx="180">
                  <c:v>42620.4731597222</c:v>
                </c:pt>
                <c:pt idx="181">
                  <c:v>42620.4731712963</c:v>
                </c:pt>
                <c:pt idx="182">
                  <c:v>42620.4731828704</c:v>
                </c:pt>
                <c:pt idx="183">
                  <c:v>42620.4731944444</c:v>
                </c:pt>
                <c:pt idx="184">
                  <c:v>42620.4732060185</c:v>
                </c:pt>
                <c:pt idx="185">
                  <c:v>42620.4732175926</c:v>
                </c:pt>
                <c:pt idx="186">
                  <c:v>42620.4732291667</c:v>
                </c:pt>
                <c:pt idx="187">
                  <c:v>42620.4732407407</c:v>
                </c:pt>
                <c:pt idx="188">
                  <c:v>42620.4732523148</c:v>
                </c:pt>
                <c:pt idx="189">
                  <c:v>42620.4732638889</c:v>
                </c:pt>
                <c:pt idx="190">
                  <c:v>42620.4742939815</c:v>
                </c:pt>
                <c:pt idx="191">
                  <c:v>42620.4743055556</c:v>
                </c:pt>
                <c:pt idx="192">
                  <c:v>42620.4743171296</c:v>
                </c:pt>
                <c:pt idx="193">
                  <c:v>42620.4743287037</c:v>
                </c:pt>
                <c:pt idx="194">
                  <c:v>42620.4743402778</c:v>
                </c:pt>
                <c:pt idx="195">
                  <c:v>42620.4743518519</c:v>
                </c:pt>
                <c:pt idx="196">
                  <c:v>42620.4743634259</c:v>
                </c:pt>
                <c:pt idx="197">
                  <c:v>42620.474375</c:v>
                </c:pt>
                <c:pt idx="198">
                  <c:v>42620.4743865741</c:v>
                </c:pt>
                <c:pt idx="199">
                  <c:v>42620.4743981482</c:v>
                </c:pt>
                <c:pt idx="200">
                  <c:v>42620.4744097222</c:v>
                </c:pt>
                <c:pt idx="201">
                  <c:v>42620.4744212963</c:v>
                </c:pt>
                <c:pt idx="202">
                  <c:v>42620.4744328704</c:v>
                </c:pt>
                <c:pt idx="203">
                  <c:v>42620.4744444444</c:v>
                </c:pt>
                <c:pt idx="204">
                  <c:v>42620.4744560185</c:v>
                </c:pt>
                <c:pt idx="205">
                  <c:v>42620.4744675926</c:v>
                </c:pt>
                <c:pt idx="206">
                  <c:v>42620.4744791667</c:v>
                </c:pt>
                <c:pt idx="207">
                  <c:v>42620.4744907407</c:v>
                </c:pt>
                <c:pt idx="208">
                  <c:v>42620.4745023148</c:v>
                </c:pt>
                <c:pt idx="209">
                  <c:v>42620.4755787037</c:v>
                </c:pt>
                <c:pt idx="210">
                  <c:v>42620.4755902778</c:v>
                </c:pt>
                <c:pt idx="211">
                  <c:v>42620.4756018519</c:v>
                </c:pt>
                <c:pt idx="212">
                  <c:v>42620.4756134259</c:v>
                </c:pt>
                <c:pt idx="213">
                  <c:v>42620.475625</c:v>
                </c:pt>
                <c:pt idx="214">
                  <c:v>42620.4756365741</c:v>
                </c:pt>
                <c:pt idx="215">
                  <c:v>42620.4756481481</c:v>
                </c:pt>
                <c:pt idx="216">
                  <c:v>42620.4756597222</c:v>
                </c:pt>
                <c:pt idx="217">
                  <c:v>42620.4756712963</c:v>
                </c:pt>
                <c:pt idx="218">
                  <c:v>42620.4756828704</c:v>
                </c:pt>
                <c:pt idx="219">
                  <c:v>42620.4756944444</c:v>
                </c:pt>
                <c:pt idx="220">
                  <c:v>42620.4757060185</c:v>
                </c:pt>
                <c:pt idx="221">
                  <c:v>42620.4757175926</c:v>
                </c:pt>
                <c:pt idx="222">
                  <c:v>42620.4757291667</c:v>
                </c:pt>
                <c:pt idx="223">
                  <c:v>42620.4757407407</c:v>
                </c:pt>
                <c:pt idx="224">
                  <c:v>42620.4757523148</c:v>
                </c:pt>
                <c:pt idx="225">
                  <c:v>42620.4757638889</c:v>
                </c:pt>
                <c:pt idx="226">
                  <c:v>42620.475775463</c:v>
                </c:pt>
                <c:pt idx="227">
                  <c:v>42620.475787037</c:v>
                </c:pt>
                <c:pt idx="228">
                  <c:v>42620.4768402778</c:v>
                </c:pt>
                <c:pt idx="229">
                  <c:v>42620.4768518519</c:v>
                </c:pt>
                <c:pt idx="230">
                  <c:v>42620.4768634259</c:v>
                </c:pt>
                <c:pt idx="231">
                  <c:v>42620.476875</c:v>
                </c:pt>
                <c:pt idx="232">
                  <c:v>42620.4768865741</c:v>
                </c:pt>
                <c:pt idx="233">
                  <c:v>42620.4768981481</c:v>
                </c:pt>
                <c:pt idx="234">
                  <c:v>42620.4769097222</c:v>
                </c:pt>
                <c:pt idx="235">
                  <c:v>42620.4769212963</c:v>
                </c:pt>
                <c:pt idx="236">
                  <c:v>42620.4769328704</c:v>
                </c:pt>
                <c:pt idx="237">
                  <c:v>42620.4769444444</c:v>
                </c:pt>
                <c:pt idx="238">
                  <c:v>42620.4769560185</c:v>
                </c:pt>
                <c:pt idx="239">
                  <c:v>42620.4769675926</c:v>
                </c:pt>
                <c:pt idx="240">
                  <c:v>42620.4769791667</c:v>
                </c:pt>
                <c:pt idx="241">
                  <c:v>42620.4769907407</c:v>
                </c:pt>
                <c:pt idx="242">
                  <c:v>42620.4770023148</c:v>
                </c:pt>
                <c:pt idx="243">
                  <c:v>42620.4770138889</c:v>
                </c:pt>
                <c:pt idx="244">
                  <c:v>42620.477025463</c:v>
                </c:pt>
                <c:pt idx="245">
                  <c:v>42620.477037037</c:v>
                </c:pt>
                <c:pt idx="246">
                  <c:v>42620.4770486111</c:v>
                </c:pt>
                <c:pt idx="247">
                  <c:v>42620.4780092593</c:v>
                </c:pt>
                <c:pt idx="248">
                  <c:v>42620.4780208333</c:v>
                </c:pt>
                <c:pt idx="249">
                  <c:v>42620.4780324074</c:v>
                </c:pt>
                <c:pt idx="250">
                  <c:v>42620.4780439815</c:v>
                </c:pt>
                <c:pt idx="251">
                  <c:v>42620.4780555556</c:v>
                </c:pt>
                <c:pt idx="252">
                  <c:v>42620.4780671296</c:v>
                </c:pt>
                <c:pt idx="253">
                  <c:v>42620.4780787037</c:v>
                </c:pt>
                <c:pt idx="254">
                  <c:v>42620.4780902778</c:v>
                </c:pt>
                <c:pt idx="255">
                  <c:v>42620.4781018519</c:v>
                </c:pt>
                <c:pt idx="256">
                  <c:v>42620.4781134259</c:v>
                </c:pt>
                <c:pt idx="257">
                  <c:v>42620.478125</c:v>
                </c:pt>
                <c:pt idx="258">
                  <c:v>42620.4781365741</c:v>
                </c:pt>
                <c:pt idx="259">
                  <c:v>42620.4781481481</c:v>
                </c:pt>
                <c:pt idx="260">
                  <c:v>42620.4781597222</c:v>
                </c:pt>
                <c:pt idx="261">
                  <c:v>42620.4781712963</c:v>
                </c:pt>
                <c:pt idx="262">
                  <c:v>42620.4781828704</c:v>
                </c:pt>
                <c:pt idx="263">
                  <c:v>42620.4781944444</c:v>
                </c:pt>
                <c:pt idx="264">
                  <c:v>42620.4782060185</c:v>
                </c:pt>
                <c:pt idx="265">
                  <c:v>42620.4782175926</c:v>
                </c:pt>
                <c:pt idx="266">
                  <c:v>42620.479224537</c:v>
                </c:pt>
                <c:pt idx="267">
                  <c:v>42620.4792361111</c:v>
                </c:pt>
                <c:pt idx="268">
                  <c:v>42620.4792476852</c:v>
                </c:pt>
                <c:pt idx="269">
                  <c:v>42620.4792592593</c:v>
                </c:pt>
                <c:pt idx="270">
                  <c:v>42620.4792708333</c:v>
                </c:pt>
                <c:pt idx="271">
                  <c:v>42620.4792824074</c:v>
                </c:pt>
                <c:pt idx="272">
                  <c:v>42620.4792939815</c:v>
                </c:pt>
                <c:pt idx="273">
                  <c:v>42620.4793055556</c:v>
                </c:pt>
                <c:pt idx="274">
                  <c:v>42620.4793171296</c:v>
                </c:pt>
                <c:pt idx="275">
                  <c:v>42620.4793287037</c:v>
                </c:pt>
                <c:pt idx="276">
                  <c:v>42620.4793402778</c:v>
                </c:pt>
                <c:pt idx="277">
                  <c:v>42620.4793518518</c:v>
                </c:pt>
                <c:pt idx="278">
                  <c:v>42620.4793634259</c:v>
                </c:pt>
                <c:pt idx="279">
                  <c:v>42620.479375</c:v>
                </c:pt>
                <c:pt idx="280">
                  <c:v>42620.4793865741</c:v>
                </c:pt>
                <c:pt idx="281">
                  <c:v>42620.4793981481</c:v>
                </c:pt>
                <c:pt idx="282">
                  <c:v>42620.4794097222</c:v>
                </c:pt>
                <c:pt idx="283">
                  <c:v>42620.4794212963</c:v>
                </c:pt>
                <c:pt idx="284">
                  <c:v>42620.4794328704</c:v>
                </c:pt>
                <c:pt idx="285">
                  <c:v>42620.4805324074</c:v>
                </c:pt>
                <c:pt idx="286">
                  <c:v>42620.4805439815</c:v>
                </c:pt>
                <c:pt idx="287">
                  <c:v>42620.4805555556</c:v>
                </c:pt>
                <c:pt idx="288">
                  <c:v>42620.4805671296</c:v>
                </c:pt>
                <c:pt idx="289">
                  <c:v>42620.4805787037</c:v>
                </c:pt>
                <c:pt idx="290">
                  <c:v>42620.4805902778</c:v>
                </c:pt>
                <c:pt idx="291">
                  <c:v>42620.4806018519</c:v>
                </c:pt>
                <c:pt idx="292">
                  <c:v>42620.4806134259</c:v>
                </c:pt>
                <c:pt idx="293">
                  <c:v>42620.480625</c:v>
                </c:pt>
                <c:pt idx="294">
                  <c:v>42620.4806365741</c:v>
                </c:pt>
                <c:pt idx="295">
                  <c:v>42620.4806481482</c:v>
                </c:pt>
                <c:pt idx="296">
                  <c:v>42620.4806597222</c:v>
                </c:pt>
                <c:pt idx="297">
                  <c:v>42620.4806712963</c:v>
                </c:pt>
                <c:pt idx="298">
                  <c:v>42620.4806828704</c:v>
                </c:pt>
                <c:pt idx="299">
                  <c:v>42620.4806944444</c:v>
                </c:pt>
                <c:pt idx="300">
                  <c:v>42620.4807060185</c:v>
                </c:pt>
                <c:pt idx="301">
                  <c:v>42620.4807175926</c:v>
                </c:pt>
                <c:pt idx="302">
                  <c:v>42620.4807291667</c:v>
                </c:pt>
                <c:pt idx="303">
                  <c:v>42620.4807407407</c:v>
                </c:pt>
                <c:pt idx="304">
                  <c:v>42620.4818518519</c:v>
                </c:pt>
                <c:pt idx="305">
                  <c:v>42620.4818634259</c:v>
                </c:pt>
                <c:pt idx="306">
                  <c:v>42620.481875</c:v>
                </c:pt>
                <c:pt idx="307">
                  <c:v>42620.4818865741</c:v>
                </c:pt>
                <c:pt idx="308">
                  <c:v>42620.4818981482</c:v>
                </c:pt>
                <c:pt idx="309">
                  <c:v>42620.4819097222</c:v>
                </c:pt>
                <c:pt idx="310">
                  <c:v>42620.4819212963</c:v>
                </c:pt>
                <c:pt idx="311">
                  <c:v>42620.4819328704</c:v>
                </c:pt>
                <c:pt idx="312">
                  <c:v>42620.4819444444</c:v>
                </c:pt>
                <c:pt idx="313">
                  <c:v>42620.4819560185</c:v>
                </c:pt>
                <c:pt idx="314">
                  <c:v>42620.4819675926</c:v>
                </c:pt>
                <c:pt idx="315">
                  <c:v>42620.4819791667</c:v>
                </c:pt>
                <c:pt idx="316">
                  <c:v>42620.4819907407</c:v>
                </c:pt>
                <c:pt idx="317">
                  <c:v>42620.4820023148</c:v>
                </c:pt>
                <c:pt idx="318">
                  <c:v>42620.4820138889</c:v>
                </c:pt>
                <c:pt idx="319">
                  <c:v>42620.482025463</c:v>
                </c:pt>
                <c:pt idx="320">
                  <c:v>42620.482037037</c:v>
                </c:pt>
                <c:pt idx="321">
                  <c:v>42620.4820486111</c:v>
                </c:pt>
                <c:pt idx="322">
                  <c:v>42620.4820601852</c:v>
                </c:pt>
                <c:pt idx="323">
                  <c:v>42620.4831018519</c:v>
                </c:pt>
                <c:pt idx="324">
                  <c:v>42620.4831134259</c:v>
                </c:pt>
                <c:pt idx="325">
                  <c:v>42620.483125</c:v>
                </c:pt>
                <c:pt idx="326">
                  <c:v>42620.4831365741</c:v>
                </c:pt>
                <c:pt idx="327">
                  <c:v>42620.4831481481</c:v>
                </c:pt>
                <c:pt idx="328">
                  <c:v>42620.4831597222</c:v>
                </c:pt>
                <c:pt idx="329">
                  <c:v>42620.4831712963</c:v>
                </c:pt>
                <c:pt idx="330">
                  <c:v>42620.4831828704</c:v>
                </c:pt>
                <c:pt idx="331">
                  <c:v>42620.4831944444</c:v>
                </c:pt>
                <c:pt idx="332">
                  <c:v>42620.4832060185</c:v>
                </c:pt>
                <c:pt idx="333">
                  <c:v>42620.4832175926</c:v>
                </c:pt>
                <c:pt idx="334">
                  <c:v>42620.4832291667</c:v>
                </c:pt>
                <c:pt idx="335">
                  <c:v>42620.4832407407</c:v>
                </c:pt>
                <c:pt idx="336">
                  <c:v>42620.4832523148</c:v>
                </c:pt>
                <c:pt idx="337">
                  <c:v>42620.4832638889</c:v>
                </c:pt>
                <c:pt idx="338">
                  <c:v>42620.483275463</c:v>
                </c:pt>
                <c:pt idx="339">
                  <c:v>42620.483287037</c:v>
                </c:pt>
                <c:pt idx="340">
                  <c:v>42620.4832986111</c:v>
                </c:pt>
                <c:pt idx="341">
                  <c:v>42620.4833101852</c:v>
                </c:pt>
                <c:pt idx="342">
                  <c:v>42620.4842939815</c:v>
                </c:pt>
                <c:pt idx="343">
                  <c:v>42620.4843055556</c:v>
                </c:pt>
                <c:pt idx="344">
                  <c:v>42620.4843171296</c:v>
                </c:pt>
                <c:pt idx="345">
                  <c:v>42620.4843287037</c:v>
                </c:pt>
                <c:pt idx="346">
                  <c:v>42620.4843402778</c:v>
                </c:pt>
                <c:pt idx="347">
                  <c:v>42620.4843518519</c:v>
                </c:pt>
                <c:pt idx="348">
                  <c:v>42620.4843634259</c:v>
                </c:pt>
                <c:pt idx="349">
                  <c:v>42620.484375</c:v>
                </c:pt>
                <c:pt idx="350">
                  <c:v>42620.4843865741</c:v>
                </c:pt>
                <c:pt idx="351">
                  <c:v>42620.4843981481</c:v>
                </c:pt>
                <c:pt idx="352">
                  <c:v>42620.4844097222</c:v>
                </c:pt>
                <c:pt idx="353">
                  <c:v>42620.4844212963</c:v>
                </c:pt>
                <c:pt idx="354">
                  <c:v>42620.4844328704</c:v>
                </c:pt>
                <c:pt idx="355">
                  <c:v>42620.4844444444</c:v>
                </c:pt>
                <c:pt idx="356">
                  <c:v>42620.4844560185</c:v>
                </c:pt>
                <c:pt idx="357">
                  <c:v>42620.4844675926</c:v>
                </c:pt>
                <c:pt idx="358">
                  <c:v>42620.4844791667</c:v>
                </c:pt>
                <c:pt idx="359">
                  <c:v>42620.4844907407</c:v>
                </c:pt>
                <c:pt idx="360">
                  <c:v>42620.4845023148</c:v>
                </c:pt>
                <c:pt idx="361">
                  <c:v>42620.485462963</c:v>
                </c:pt>
                <c:pt idx="362">
                  <c:v>42620.485474537</c:v>
                </c:pt>
                <c:pt idx="363">
                  <c:v>42620.4854861111</c:v>
                </c:pt>
                <c:pt idx="364">
                  <c:v>42620.4854976852</c:v>
                </c:pt>
                <c:pt idx="365">
                  <c:v>42620.4855092593</c:v>
                </c:pt>
                <c:pt idx="366">
                  <c:v>42620.4855208333</c:v>
                </c:pt>
                <c:pt idx="367">
                  <c:v>42620.4855324074</c:v>
                </c:pt>
                <c:pt idx="368">
                  <c:v>42620.4855439815</c:v>
                </c:pt>
                <c:pt idx="369">
                  <c:v>42620.4855555556</c:v>
                </c:pt>
                <c:pt idx="370">
                  <c:v>42620.4855671296</c:v>
                </c:pt>
                <c:pt idx="371">
                  <c:v>42620.4855787037</c:v>
                </c:pt>
                <c:pt idx="372">
                  <c:v>42620.4855902778</c:v>
                </c:pt>
                <c:pt idx="373">
                  <c:v>42620.4856018519</c:v>
                </c:pt>
                <c:pt idx="374">
                  <c:v>42620.4856134259</c:v>
                </c:pt>
                <c:pt idx="375">
                  <c:v>42620.485625</c:v>
                </c:pt>
                <c:pt idx="376">
                  <c:v>42620.4856365741</c:v>
                </c:pt>
                <c:pt idx="377">
                  <c:v>42620.4856481481</c:v>
                </c:pt>
                <c:pt idx="378">
                  <c:v>42620.4856597222</c:v>
                </c:pt>
                <c:pt idx="379">
                  <c:v>42620.4856712963</c:v>
                </c:pt>
              </c:numCache>
            </c:numRef>
          </c:cat>
          <c:val>
            <c:numRef>
              <c:f>Controllers!$F$45:$F$424</c:f>
              <c:numCache>
                <c:formatCode>General</c:formatCode>
                <c:ptCount val="380"/>
                <c:pt idx="0">
                  <c:v>2.1</c:v>
                </c:pt>
                <c:pt idx="1">
                  <c:v>1.6</c:v>
                </c:pt>
                <c:pt idx="2">
                  <c:v>3.9</c:v>
                </c:pt>
                <c:pt idx="3">
                  <c:v>1</c:v>
                </c:pt>
                <c:pt idx="4">
                  <c:v>0.9</c:v>
                </c:pt>
                <c:pt idx="5">
                  <c:v>4.7</c:v>
                </c:pt>
                <c:pt idx="6">
                  <c:v>4.9</c:v>
                </c:pt>
                <c:pt idx="7">
                  <c:v>0</c:v>
                </c:pt>
                <c:pt idx="8">
                  <c:v>8</c:v>
                </c:pt>
                <c:pt idx="9">
                  <c:v>3.5</c:v>
                </c:pt>
                <c:pt idx="10">
                  <c:v>181</c:v>
                </c:pt>
                <c:pt idx="11">
                  <c:v>12.8</c:v>
                </c:pt>
                <c:pt idx="12">
                  <c:v>80.9</c:v>
                </c:pt>
                <c:pt idx="13">
                  <c:v>134.3</c:v>
                </c:pt>
                <c:pt idx="14">
                  <c:v>10.3</c:v>
                </c:pt>
                <c:pt idx="15">
                  <c:v>0</c:v>
                </c:pt>
                <c:pt idx="16">
                  <c:v>7.9</c:v>
                </c:pt>
                <c:pt idx="17">
                  <c:v>2.8</c:v>
                </c:pt>
                <c:pt idx="18">
                  <c:v>7.3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8.9</c:v>
                </c:pt>
                <c:pt idx="25">
                  <c:v>0</c:v>
                </c:pt>
                <c:pt idx="26">
                  <c:v>7.3</c:v>
                </c:pt>
                <c:pt idx="27">
                  <c:v>0.9</c:v>
                </c:pt>
                <c:pt idx="28">
                  <c:v>9.9</c:v>
                </c:pt>
                <c:pt idx="29">
                  <c:v>3.9</c:v>
                </c:pt>
                <c:pt idx="30">
                  <c:v>4</c:v>
                </c:pt>
                <c:pt idx="31">
                  <c:v>8</c:v>
                </c:pt>
                <c:pt idx="32">
                  <c:v>0</c:v>
                </c:pt>
                <c:pt idx="33">
                  <c:v>5</c:v>
                </c:pt>
                <c:pt idx="34">
                  <c:v>3.7</c:v>
                </c:pt>
                <c:pt idx="35">
                  <c:v>7.5</c:v>
                </c:pt>
                <c:pt idx="36">
                  <c:v>1.1</c:v>
                </c:pt>
                <c:pt idx="37">
                  <c:v>8.9</c:v>
                </c:pt>
                <c:pt idx="38">
                  <c:v>2</c:v>
                </c:pt>
                <c:pt idx="39">
                  <c:v>2.1</c:v>
                </c:pt>
                <c:pt idx="40">
                  <c:v>4.7</c:v>
                </c:pt>
                <c:pt idx="41">
                  <c:v>1</c:v>
                </c:pt>
                <c:pt idx="42">
                  <c:v>2</c:v>
                </c:pt>
                <c:pt idx="43">
                  <c:v>10.1</c:v>
                </c:pt>
                <c:pt idx="44">
                  <c:v>3.1</c:v>
                </c:pt>
                <c:pt idx="45">
                  <c:v>26</c:v>
                </c:pt>
                <c:pt idx="46">
                  <c:v>197.5</c:v>
                </c:pt>
                <c:pt idx="47">
                  <c:v>55</c:v>
                </c:pt>
                <c:pt idx="48">
                  <c:v>4.1</c:v>
                </c:pt>
                <c:pt idx="49">
                  <c:v>7.9</c:v>
                </c:pt>
                <c:pt idx="50">
                  <c:v>1</c:v>
                </c:pt>
                <c:pt idx="51">
                  <c:v>8</c:v>
                </c:pt>
                <c:pt idx="52">
                  <c:v>1</c:v>
                </c:pt>
                <c:pt idx="53">
                  <c:v>10.4</c:v>
                </c:pt>
                <c:pt idx="54">
                  <c:v>0</c:v>
                </c:pt>
                <c:pt idx="55">
                  <c:v>10.4</c:v>
                </c:pt>
                <c:pt idx="56">
                  <c:v>3.8</c:v>
                </c:pt>
                <c:pt idx="57">
                  <c:v>0</c:v>
                </c:pt>
                <c:pt idx="58">
                  <c:v>5.8</c:v>
                </c:pt>
                <c:pt idx="59">
                  <c:v>4</c:v>
                </c:pt>
                <c:pt idx="60">
                  <c:v>0</c:v>
                </c:pt>
                <c:pt idx="61">
                  <c:v>0</c:v>
                </c:pt>
                <c:pt idx="62">
                  <c:v>9.3</c:v>
                </c:pt>
                <c:pt idx="63">
                  <c:v>3.9</c:v>
                </c:pt>
                <c:pt idx="64">
                  <c:v>4.1</c:v>
                </c:pt>
                <c:pt idx="65">
                  <c:v>3.9</c:v>
                </c:pt>
                <c:pt idx="66">
                  <c:v>3.7</c:v>
                </c:pt>
                <c:pt idx="67">
                  <c:v>8</c:v>
                </c:pt>
                <c:pt idx="68">
                  <c:v>1.1</c:v>
                </c:pt>
                <c:pt idx="69">
                  <c:v>19.8</c:v>
                </c:pt>
                <c:pt idx="70">
                  <c:v>2</c:v>
                </c:pt>
                <c:pt idx="71">
                  <c:v>7.8</c:v>
                </c:pt>
                <c:pt idx="72">
                  <c:v>2.9</c:v>
                </c:pt>
                <c:pt idx="73">
                  <c:v>37.3</c:v>
                </c:pt>
                <c:pt idx="74">
                  <c:v>228.2</c:v>
                </c:pt>
                <c:pt idx="75">
                  <c:v>150.5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0.9</c:v>
                </c:pt>
                <c:pt idx="81">
                  <c:v>15.9</c:v>
                </c:pt>
                <c:pt idx="82">
                  <c:v>79</c:v>
                </c:pt>
                <c:pt idx="83">
                  <c:v>188.9</c:v>
                </c:pt>
                <c:pt idx="84">
                  <c:v>136.4</c:v>
                </c:pt>
                <c:pt idx="85">
                  <c:v>133.6</c:v>
                </c:pt>
                <c:pt idx="86">
                  <c:v>70.7</c:v>
                </c:pt>
                <c:pt idx="87">
                  <c:v>72.5</c:v>
                </c:pt>
                <c:pt idx="88">
                  <c:v>73.8</c:v>
                </c:pt>
                <c:pt idx="89">
                  <c:v>80.3</c:v>
                </c:pt>
                <c:pt idx="90">
                  <c:v>88.9</c:v>
                </c:pt>
                <c:pt idx="91">
                  <c:v>74.1</c:v>
                </c:pt>
                <c:pt idx="92">
                  <c:v>73.8</c:v>
                </c:pt>
                <c:pt idx="93">
                  <c:v>75.9</c:v>
                </c:pt>
                <c:pt idx="94">
                  <c:v>84.8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7.8</c:v>
                </c:pt>
                <c:pt idx="101">
                  <c:v>1</c:v>
                </c:pt>
                <c:pt idx="102">
                  <c:v>7.8</c:v>
                </c:pt>
                <c:pt idx="103">
                  <c:v>3.9</c:v>
                </c:pt>
                <c:pt idx="104">
                  <c:v>5.2</c:v>
                </c:pt>
                <c:pt idx="105">
                  <c:v>3.5</c:v>
                </c:pt>
                <c:pt idx="106">
                  <c:v>7.5</c:v>
                </c:pt>
                <c:pt idx="107">
                  <c:v>5</c:v>
                </c:pt>
                <c:pt idx="108">
                  <c:v>3.5</c:v>
                </c:pt>
                <c:pt idx="109">
                  <c:v>5.3</c:v>
                </c:pt>
                <c:pt idx="110">
                  <c:v>209.9</c:v>
                </c:pt>
                <c:pt idx="111">
                  <c:v>157</c:v>
                </c:pt>
                <c:pt idx="112">
                  <c:v>38</c:v>
                </c:pt>
                <c:pt idx="113">
                  <c:v>5.8</c:v>
                </c:pt>
                <c:pt idx="114">
                  <c:v>2.1</c:v>
                </c:pt>
                <c:pt idx="115">
                  <c:v>2.1</c:v>
                </c:pt>
                <c:pt idx="116">
                  <c:v>2</c:v>
                </c:pt>
                <c:pt idx="117">
                  <c:v>3</c:v>
                </c:pt>
                <c:pt idx="118">
                  <c:v>1.9</c:v>
                </c:pt>
                <c:pt idx="119">
                  <c:v>10.1</c:v>
                </c:pt>
                <c:pt idx="120">
                  <c:v>3.1</c:v>
                </c:pt>
                <c:pt idx="121">
                  <c:v>9.4</c:v>
                </c:pt>
                <c:pt idx="122">
                  <c:v>0.9</c:v>
                </c:pt>
                <c:pt idx="123">
                  <c:v>36.7</c:v>
                </c:pt>
                <c:pt idx="124">
                  <c:v>178.1</c:v>
                </c:pt>
                <c:pt idx="125">
                  <c:v>169</c:v>
                </c:pt>
                <c:pt idx="126">
                  <c:v>17.9</c:v>
                </c:pt>
                <c:pt idx="127">
                  <c:v>3.6</c:v>
                </c:pt>
                <c:pt idx="128">
                  <c:v>10</c:v>
                </c:pt>
                <c:pt idx="129">
                  <c:v>3.8</c:v>
                </c:pt>
                <c:pt idx="130">
                  <c:v>4.2</c:v>
                </c:pt>
                <c:pt idx="131">
                  <c:v>5.6</c:v>
                </c:pt>
                <c:pt idx="132">
                  <c:v>4</c:v>
                </c:pt>
                <c:pt idx="133">
                  <c:v>2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2</c:v>
                </c:pt>
                <c:pt idx="138">
                  <c:v>8.7</c:v>
                </c:pt>
                <c:pt idx="139">
                  <c:v>0</c:v>
                </c:pt>
                <c:pt idx="140">
                  <c:v>8.5</c:v>
                </c:pt>
                <c:pt idx="141">
                  <c:v>3.7</c:v>
                </c:pt>
                <c:pt idx="142">
                  <c:v>5.2</c:v>
                </c:pt>
                <c:pt idx="143">
                  <c:v>6.6</c:v>
                </c:pt>
                <c:pt idx="144">
                  <c:v>6.1</c:v>
                </c:pt>
                <c:pt idx="145">
                  <c:v>5.1</c:v>
                </c:pt>
                <c:pt idx="146">
                  <c:v>3.7</c:v>
                </c:pt>
                <c:pt idx="147">
                  <c:v>5.6</c:v>
                </c:pt>
                <c:pt idx="148">
                  <c:v>82.1</c:v>
                </c:pt>
                <c:pt idx="149">
                  <c:v>181.3</c:v>
                </c:pt>
                <c:pt idx="150">
                  <c:v>117.8</c:v>
                </c:pt>
                <c:pt idx="151">
                  <c:v>3.9</c:v>
                </c:pt>
                <c:pt idx="152">
                  <c:v>0</c:v>
                </c:pt>
                <c:pt idx="153">
                  <c:v>0.9</c:v>
                </c:pt>
                <c:pt idx="154">
                  <c:v>0</c:v>
                </c:pt>
                <c:pt idx="155">
                  <c:v>82.7</c:v>
                </c:pt>
                <c:pt idx="156">
                  <c:v>167</c:v>
                </c:pt>
                <c:pt idx="157">
                  <c:v>22</c:v>
                </c:pt>
                <c:pt idx="158">
                  <c:v>2.5</c:v>
                </c:pt>
                <c:pt idx="159">
                  <c:v>10.9</c:v>
                </c:pt>
                <c:pt idx="160">
                  <c:v>2</c:v>
                </c:pt>
                <c:pt idx="161">
                  <c:v>10.3</c:v>
                </c:pt>
                <c:pt idx="162">
                  <c:v>4.1</c:v>
                </c:pt>
                <c:pt idx="163">
                  <c:v>9.6</c:v>
                </c:pt>
                <c:pt idx="164">
                  <c:v>5.5</c:v>
                </c:pt>
                <c:pt idx="165">
                  <c:v>5.7</c:v>
                </c:pt>
                <c:pt idx="166">
                  <c:v>12.1</c:v>
                </c:pt>
                <c:pt idx="167">
                  <c:v>3</c:v>
                </c:pt>
                <c:pt idx="168">
                  <c:v>9.5</c:v>
                </c:pt>
                <c:pt idx="169">
                  <c:v>0</c:v>
                </c:pt>
                <c:pt idx="170">
                  <c:v>7.7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3.6</c:v>
                </c:pt>
                <c:pt idx="175">
                  <c:v>0</c:v>
                </c:pt>
                <c:pt idx="176">
                  <c:v>8</c:v>
                </c:pt>
                <c:pt idx="177">
                  <c:v>0</c:v>
                </c:pt>
                <c:pt idx="178">
                  <c:v>8</c:v>
                </c:pt>
                <c:pt idx="179">
                  <c:v>3.7</c:v>
                </c:pt>
                <c:pt idx="180">
                  <c:v>4.3</c:v>
                </c:pt>
                <c:pt idx="181">
                  <c:v>7.9</c:v>
                </c:pt>
                <c:pt idx="182">
                  <c:v>0</c:v>
                </c:pt>
                <c:pt idx="183">
                  <c:v>8.1</c:v>
                </c:pt>
                <c:pt idx="184">
                  <c:v>4.5</c:v>
                </c:pt>
                <c:pt idx="185">
                  <c:v>7.8</c:v>
                </c:pt>
                <c:pt idx="186">
                  <c:v>148.3</c:v>
                </c:pt>
                <c:pt idx="187">
                  <c:v>198.5</c:v>
                </c:pt>
                <c:pt idx="188">
                  <c:v>17.3</c:v>
                </c:pt>
                <c:pt idx="189">
                  <c:v>7.9</c:v>
                </c:pt>
                <c:pt idx="190">
                  <c:v>0</c:v>
                </c:pt>
                <c:pt idx="191">
                  <c:v>2</c:v>
                </c:pt>
                <c:pt idx="192">
                  <c:v>1</c:v>
                </c:pt>
                <c:pt idx="193">
                  <c:v>0</c:v>
                </c:pt>
                <c:pt idx="194">
                  <c:v>1.9</c:v>
                </c:pt>
                <c:pt idx="195">
                  <c:v>8.5</c:v>
                </c:pt>
                <c:pt idx="196">
                  <c:v>0</c:v>
                </c:pt>
                <c:pt idx="197">
                  <c:v>7.7</c:v>
                </c:pt>
                <c:pt idx="198">
                  <c:v>4.5</c:v>
                </c:pt>
                <c:pt idx="199">
                  <c:v>7.2</c:v>
                </c:pt>
                <c:pt idx="200">
                  <c:v>6</c:v>
                </c:pt>
                <c:pt idx="201">
                  <c:v>5.7</c:v>
                </c:pt>
                <c:pt idx="202">
                  <c:v>9</c:v>
                </c:pt>
                <c:pt idx="203">
                  <c:v>5.9</c:v>
                </c:pt>
                <c:pt idx="204">
                  <c:v>6.1</c:v>
                </c:pt>
                <c:pt idx="205">
                  <c:v>5.2</c:v>
                </c:pt>
                <c:pt idx="206">
                  <c:v>10.8</c:v>
                </c:pt>
                <c:pt idx="207">
                  <c:v>1.9</c:v>
                </c:pt>
                <c:pt idx="208">
                  <c:v>9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7.8</c:v>
                </c:pt>
                <c:pt idx="215">
                  <c:v>0</c:v>
                </c:pt>
                <c:pt idx="216">
                  <c:v>170</c:v>
                </c:pt>
                <c:pt idx="217">
                  <c:v>150.6</c:v>
                </c:pt>
                <c:pt idx="218">
                  <c:v>9.2</c:v>
                </c:pt>
                <c:pt idx="219">
                  <c:v>0</c:v>
                </c:pt>
                <c:pt idx="220">
                  <c:v>11</c:v>
                </c:pt>
                <c:pt idx="221">
                  <c:v>1</c:v>
                </c:pt>
                <c:pt idx="222">
                  <c:v>8.9</c:v>
                </c:pt>
                <c:pt idx="223">
                  <c:v>4.3</c:v>
                </c:pt>
                <c:pt idx="224">
                  <c:v>4</c:v>
                </c:pt>
                <c:pt idx="225">
                  <c:v>3.9</c:v>
                </c:pt>
                <c:pt idx="226">
                  <c:v>4.1</c:v>
                </c:pt>
                <c:pt idx="227">
                  <c:v>9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1.9</c:v>
                </c:pt>
                <c:pt idx="233">
                  <c:v>5.8</c:v>
                </c:pt>
                <c:pt idx="234">
                  <c:v>4.1</c:v>
                </c:pt>
                <c:pt idx="235">
                  <c:v>1</c:v>
                </c:pt>
                <c:pt idx="236">
                  <c:v>7.8</c:v>
                </c:pt>
                <c:pt idx="237">
                  <c:v>0</c:v>
                </c:pt>
                <c:pt idx="238">
                  <c:v>8.8</c:v>
                </c:pt>
                <c:pt idx="239">
                  <c:v>1</c:v>
                </c:pt>
                <c:pt idx="240">
                  <c:v>10.6</c:v>
                </c:pt>
                <c:pt idx="241">
                  <c:v>0.8</c:v>
                </c:pt>
                <c:pt idx="242">
                  <c:v>11.1</c:v>
                </c:pt>
                <c:pt idx="243">
                  <c:v>0</c:v>
                </c:pt>
                <c:pt idx="244">
                  <c:v>9.5</c:v>
                </c:pt>
                <c:pt idx="245">
                  <c:v>0</c:v>
                </c:pt>
                <c:pt idx="246">
                  <c:v>46.7</c:v>
                </c:pt>
                <c:pt idx="247">
                  <c:v>2.1</c:v>
                </c:pt>
                <c:pt idx="248">
                  <c:v>3</c:v>
                </c:pt>
                <c:pt idx="249">
                  <c:v>0</c:v>
                </c:pt>
                <c:pt idx="250">
                  <c:v>0</c:v>
                </c:pt>
                <c:pt idx="251">
                  <c:v>5.9</c:v>
                </c:pt>
                <c:pt idx="252">
                  <c:v>8</c:v>
                </c:pt>
                <c:pt idx="253">
                  <c:v>0</c:v>
                </c:pt>
                <c:pt idx="254">
                  <c:v>146.9</c:v>
                </c:pt>
                <c:pt idx="255">
                  <c:v>132</c:v>
                </c:pt>
                <c:pt idx="256">
                  <c:v>80.5</c:v>
                </c:pt>
                <c:pt idx="257">
                  <c:v>2.1</c:v>
                </c:pt>
                <c:pt idx="258">
                  <c:v>8.2</c:v>
                </c:pt>
                <c:pt idx="259">
                  <c:v>1.9</c:v>
                </c:pt>
                <c:pt idx="260">
                  <c:v>10.4</c:v>
                </c:pt>
                <c:pt idx="261">
                  <c:v>1.9</c:v>
                </c:pt>
                <c:pt idx="262">
                  <c:v>8.2</c:v>
                </c:pt>
                <c:pt idx="263">
                  <c:v>3.9</c:v>
                </c:pt>
                <c:pt idx="264">
                  <c:v>12.4</c:v>
                </c:pt>
                <c:pt idx="265">
                  <c:v>7.8</c:v>
                </c:pt>
                <c:pt idx="266">
                  <c:v>2.1</c:v>
                </c:pt>
                <c:pt idx="267">
                  <c:v>2.9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3.9</c:v>
                </c:pt>
                <c:pt idx="272">
                  <c:v>4.1</c:v>
                </c:pt>
                <c:pt idx="273">
                  <c:v>5</c:v>
                </c:pt>
                <c:pt idx="274">
                  <c:v>4</c:v>
                </c:pt>
                <c:pt idx="275">
                  <c:v>4.9</c:v>
                </c:pt>
                <c:pt idx="276">
                  <c:v>4</c:v>
                </c:pt>
                <c:pt idx="277">
                  <c:v>6.1</c:v>
                </c:pt>
                <c:pt idx="278">
                  <c:v>5</c:v>
                </c:pt>
                <c:pt idx="279">
                  <c:v>6</c:v>
                </c:pt>
                <c:pt idx="280">
                  <c:v>4</c:v>
                </c:pt>
                <c:pt idx="281">
                  <c:v>10</c:v>
                </c:pt>
                <c:pt idx="282">
                  <c:v>0</c:v>
                </c:pt>
                <c:pt idx="283">
                  <c:v>8.7</c:v>
                </c:pt>
                <c:pt idx="284">
                  <c:v>0</c:v>
                </c:pt>
                <c:pt idx="285">
                  <c:v>92.9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1</c:v>
                </c:pt>
                <c:pt idx="290">
                  <c:v>4.7</c:v>
                </c:pt>
                <c:pt idx="291">
                  <c:v>5.2</c:v>
                </c:pt>
                <c:pt idx="292">
                  <c:v>6</c:v>
                </c:pt>
                <c:pt idx="293">
                  <c:v>8</c:v>
                </c:pt>
                <c:pt idx="294">
                  <c:v>11</c:v>
                </c:pt>
                <c:pt idx="295">
                  <c:v>3.1</c:v>
                </c:pt>
                <c:pt idx="296">
                  <c:v>7.8</c:v>
                </c:pt>
                <c:pt idx="297">
                  <c:v>0</c:v>
                </c:pt>
                <c:pt idx="298">
                  <c:v>8.8</c:v>
                </c:pt>
                <c:pt idx="299">
                  <c:v>0</c:v>
                </c:pt>
                <c:pt idx="300">
                  <c:v>8.1</c:v>
                </c:pt>
                <c:pt idx="301">
                  <c:v>0</c:v>
                </c:pt>
                <c:pt idx="302">
                  <c:v>8.2</c:v>
                </c:pt>
                <c:pt idx="303">
                  <c:v>3.9</c:v>
                </c:pt>
                <c:pt idx="304">
                  <c:v>0</c:v>
                </c:pt>
                <c:pt idx="305">
                  <c:v>1</c:v>
                </c:pt>
                <c:pt idx="306">
                  <c:v>2</c:v>
                </c:pt>
                <c:pt idx="307">
                  <c:v>0</c:v>
                </c:pt>
                <c:pt idx="308">
                  <c:v>0</c:v>
                </c:pt>
                <c:pt idx="309">
                  <c:v>121.3</c:v>
                </c:pt>
                <c:pt idx="310">
                  <c:v>75</c:v>
                </c:pt>
                <c:pt idx="311">
                  <c:v>159.3</c:v>
                </c:pt>
                <c:pt idx="312">
                  <c:v>32</c:v>
                </c:pt>
                <c:pt idx="313">
                  <c:v>0</c:v>
                </c:pt>
                <c:pt idx="314">
                  <c:v>8.6</c:v>
                </c:pt>
                <c:pt idx="315">
                  <c:v>1.2</c:v>
                </c:pt>
                <c:pt idx="316">
                  <c:v>8.2</c:v>
                </c:pt>
                <c:pt idx="317">
                  <c:v>1.1</c:v>
                </c:pt>
                <c:pt idx="318">
                  <c:v>80.1</c:v>
                </c:pt>
                <c:pt idx="319">
                  <c:v>230.7</c:v>
                </c:pt>
                <c:pt idx="320">
                  <c:v>157.5</c:v>
                </c:pt>
                <c:pt idx="321">
                  <c:v>147.7</c:v>
                </c:pt>
                <c:pt idx="322">
                  <c:v>8.9</c:v>
                </c:pt>
                <c:pt idx="323">
                  <c:v>3.5</c:v>
                </c:pt>
                <c:pt idx="324">
                  <c:v>1</c:v>
                </c:pt>
                <c:pt idx="325">
                  <c:v>2</c:v>
                </c:pt>
                <c:pt idx="326">
                  <c:v>2</c:v>
                </c:pt>
                <c:pt idx="327">
                  <c:v>1</c:v>
                </c:pt>
                <c:pt idx="328">
                  <c:v>6.5</c:v>
                </c:pt>
                <c:pt idx="329">
                  <c:v>5.4</c:v>
                </c:pt>
                <c:pt idx="330">
                  <c:v>4.1</c:v>
                </c:pt>
                <c:pt idx="331">
                  <c:v>4.9</c:v>
                </c:pt>
                <c:pt idx="332">
                  <c:v>4</c:v>
                </c:pt>
                <c:pt idx="333">
                  <c:v>6.1</c:v>
                </c:pt>
                <c:pt idx="334">
                  <c:v>9</c:v>
                </c:pt>
                <c:pt idx="335">
                  <c:v>2</c:v>
                </c:pt>
                <c:pt idx="336">
                  <c:v>9</c:v>
                </c:pt>
                <c:pt idx="337">
                  <c:v>1</c:v>
                </c:pt>
                <c:pt idx="338">
                  <c:v>8</c:v>
                </c:pt>
                <c:pt idx="339">
                  <c:v>4.6</c:v>
                </c:pt>
                <c:pt idx="340">
                  <c:v>4.4</c:v>
                </c:pt>
                <c:pt idx="341">
                  <c:v>4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3</c:v>
                </c:pt>
                <c:pt idx="347">
                  <c:v>9.8</c:v>
                </c:pt>
                <c:pt idx="348">
                  <c:v>0</c:v>
                </c:pt>
                <c:pt idx="349">
                  <c:v>10</c:v>
                </c:pt>
                <c:pt idx="350">
                  <c:v>4</c:v>
                </c:pt>
                <c:pt idx="351">
                  <c:v>4</c:v>
                </c:pt>
                <c:pt idx="352">
                  <c:v>155.4</c:v>
                </c:pt>
                <c:pt idx="353">
                  <c:v>151.7</c:v>
                </c:pt>
                <c:pt idx="354">
                  <c:v>51</c:v>
                </c:pt>
                <c:pt idx="355">
                  <c:v>8</c:v>
                </c:pt>
                <c:pt idx="356">
                  <c:v>4</c:v>
                </c:pt>
                <c:pt idx="357">
                  <c:v>4</c:v>
                </c:pt>
                <c:pt idx="358">
                  <c:v>5.9</c:v>
                </c:pt>
                <c:pt idx="359">
                  <c:v>4.1</c:v>
                </c:pt>
                <c:pt idx="360">
                  <c:v>9</c:v>
                </c:pt>
                <c:pt idx="361">
                  <c:v>23.5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3.8</c:v>
                </c:pt>
                <c:pt idx="367">
                  <c:v>6.2</c:v>
                </c:pt>
                <c:pt idx="368">
                  <c:v>6.1</c:v>
                </c:pt>
                <c:pt idx="369">
                  <c:v>5.8</c:v>
                </c:pt>
                <c:pt idx="370">
                  <c:v>11.3</c:v>
                </c:pt>
                <c:pt idx="371">
                  <c:v>1</c:v>
                </c:pt>
                <c:pt idx="372">
                  <c:v>9.6</c:v>
                </c:pt>
                <c:pt idx="373">
                  <c:v>3</c:v>
                </c:pt>
                <c:pt idx="374">
                  <c:v>10.1</c:v>
                </c:pt>
                <c:pt idx="375">
                  <c:v>1</c:v>
                </c:pt>
                <c:pt idx="376">
                  <c:v>8</c:v>
                </c:pt>
                <c:pt idx="377">
                  <c:v>3.8</c:v>
                </c:pt>
                <c:pt idx="378">
                  <c:v>4.2</c:v>
                </c:pt>
                <c:pt idx="379">
                  <c:v>6</c:v>
                </c:pt>
              </c:numCache>
            </c:numRef>
          </c:val>
        </c:ser>
        <c:ser>
          <c:idx val="1"/>
          <c:order val="1"/>
          <c:tx>
            <c:v>Ctrl c1</c:v>
          </c:tx>
          <c:spPr>
            <a:ln w="28575"/>
          </c:spPr>
          <c:cat>
            <c:numRef>
              <c:f>Controllers!$O$45:$O$424</c:f>
              <c:numCache>
                <c:formatCode>General</c:formatCode>
                <c:ptCount val="380"/>
                <c:pt idx="0">
                  <c:v>42620.4615972222</c:v>
                </c:pt>
                <c:pt idx="1">
                  <c:v>42620.4616087963</c:v>
                </c:pt>
                <c:pt idx="2">
                  <c:v>42620.4616203704</c:v>
                </c:pt>
                <c:pt idx="3">
                  <c:v>42620.4616319444</c:v>
                </c:pt>
                <c:pt idx="4">
                  <c:v>42620.4616435185</c:v>
                </c:pt>
                <c:pt idx="5">
                  <c:v>42620.4616550926</c:v>
                </c:pt>
                <c:pt idx="6">
                  <c:v>42620.4616666667</c:v>
                </c:pt>
                <c:pt idx="7">
                  <c:v>42620.4616782407</c:v>
                </c:pt>
                <c:pt idx="8">
                  <c:v>42620.4616898148</c:v>
                </c:pt>
                <c:pt idx="9">
                  <c:v>42620.4617013889</c:v>
                </c:pt>
                <c:pt idx="10">
                  <c:v>42620.461712963</c:v>
                </c:pt>
                <c:pt idx="11">
                  <c:v>42620.461724537</c:v>
                </c:pt>
                <c:pt idx="12">
                  <c:v>42620.4617361111</c:v>
                </c:pt>
                <c:pt idx="13">
                  <c:v>42620.4617476852</c:v>
                </c:pt>
                <c:pt idx="14">
                  <c:v>42620.4617592593</c:v>
                </c:pt>
                <c:pt idx="15">
                  <c:v>42620.4617708333</c:v>
                </c:pt>
                <c:pt idx="16">
                  <c:v>42620.4617824074</c:v>
                </c:pt>
                <c:pt idx="17">
                  <c:v>42620.4617939815</c:v>
                </c:pt>
                <c:pt idx="18">
                  <c:v>42620.4618055556</c:v>
                </c:pt>
                <c:pt idx="19">
                  <c:v>42620.4628587963</c:v>
                </c:pt>
                <c:pt idx="20">
                  <c:v>42620.4628703704</c:v>
                </c:pt>
                <c:pt idx="21">
                  <c:v>42620.4628819444</c:v>
                </c:pt>
                <c:pt idx="22">
                  <c:v>42620.4628935185</c:v>
                </c:pt>
                <c:pt idx="23">
                  <c:v>42620.4629050926</c:v>
                </c:pt>
                <c:pt idx="24">
                  <c:v>42620.4629166667</c:v>
                </c:pt>
                <c:pt idx="25">
                  <c:v>42620.4629282407</c:v>
                </c:pt>
                <c:pt idx="26">
                  <c:v>42620.4629398148</c:v>
                </c:pt>
                <c:pt idx="27">
                  <c:v>42620.4629513889</c:v>
                </c:pt>
                <c:pt idx="28">
                  <c:v>42620.462962963</c:v>
                </c:pt>
                <c:pt idx="29">
                  <c:v>42620.462974537</c:v>
                </c:pt>
                <c:pt idx="30">
                  <c:v>42620.4629861111</c:v>
                </c:pt>
                <c:pt idx="31">
                  <c:v>42620.4629976852</c:v>
                </c:pt>
                <c:pt idx="32">
                  <c:v>42620.4630092593</c:v>
                </c:pt>
                <c:pt idx="33">
                  <c:v>42620.4630208333</c:v>
                </c:pt>
                <c:pt idx="34">
                  <c:v>42620.4630324074</c:v>
                </c:pt>
                <c:pt idx="35">
                  <c:v>42620.4630439815</c:v>
                </c:pt>
                <c:pt idx="36">
                  <c:v>42620.4630555556</c:v>
                </c:pt>
                <c:pt idx="37">
                  <c:v>42620.4630671296</c:v>
                </c:pt>
                <c:pt idx="38">
                  <c:v>42620.4640509259</c:v>
                </c:pt>
                <c:pt idx="39">
                  <c:v>42620.4640625</c:v>
                </c:pt>
                <c:pt idx="40">
                  <c:v>42620.4640740741</c:v>
                </c:pt>
                <c:pt idx="41">
                  <c:v>42620.4640856481</c:v>
                </c:pt>
                <c:pt idx="42">
                  <c:v>42620.4640972222</c:v>
                </c:pt>
                <c:pt idx="43">
                  <c:v>42620.4641087963</c:v>
                </c:pt>
                <c:pt idx="44">
                  <c:v>42620.4641203704</c:v>
                </c:pt>
                <c:pt idx="45">
                  <c:v>42620.4641319444</c:v>
                </c:pt>
                <c:pt idx="46">
                  <c:v>42620.4641435185</c:v>
                </c:pt>
                <c:pt idx="47">
                  <c:v>42620.4641550926</c:v>
                </c:pt>
                <c:pt idx="48">
                  <c:v>42620.4641666667</c:v>
                </c:pt>
                <c:pt idx="49">
                  <c:v>42620.4641782407</c:v>
                </c:pt>
                <c:pt idx="50">
                  <c:v>42620.4641898148</c:v>
                </c:pt>
                <c:pt idx="51">
                  <c:v>42620.4642013889</c:v>
                </c:pt>
                <c:pt idx="52">
                  <c:v>42620.464212963</c:v>
                </c:pt>
                <c:pt idx="53">
                  <c:v>42620.464224537</c:v>
                </c:pt>
                <c:pt idx="54">
                  <c:v>42620.4642361111</c:v>
                </c:pt>
                <c:pt idx="55">
                  <c:v>42620.4642476852</c:v>
                </c:pt>
                <c:pt idx="56">
                  <c:v>42620.4642592593</c:v>
                </c:pt>
                <c:pt idx="57">
                  <c:v>42620.4653356482</c:v>
                </c:pt>
                <c:pt idx="58">
                  <c:v>42620.4653472222</c:v>
                </c:pt>
                <c:pt idx="59">
                  <c:v>42620.4653587963</c:v>
                </c:pt>
                <c:pt idx="60">
                  <c:v>42620.4653703704</c:v>
                </c:pt>
                <c:pt idx="61">
                  <c:v>42620.4653819444</c:v>
                </c:pt>
                <c:pt idx="62">
                  <c:v>42620.4653935185</c:v>
                </c:pt>
                <c:pt idx="63">
                  <c:v>42620.4654050926</c:v>
                </c:pt>
                <c:pt idx="64">
                  <c:v>42620.4654166667</c:v>
                </c:pt>
                <c:pt idx="65">
                  <c:v>42620.4654282407</c:v>
                </c:pt>
                <c:pt idx="66">
                  <c:v>42620.4654398148</c:v>
                </c:pt>
                <c:pt idx="67">
                  <c:v>42620.4654513889</c:v>
                </c:pt>
                <c:pt idx="68">
                  <c:v>42620.465462963</c:v>
                </c:pt>
                <c:pt idx="69">
                  <c:v>42620.465474537</c:v>
                </c:pt>
                <c:pt idx="70">
                  <c:v>42620.4654861111</c:v>
                </c:pt>
                <c:pt idx="71">
                  <c:v>42620.4654976852</c:v>
                </c:pt>
                <c:pt idx="72">
                  <c:v>42620.4655092593</c:v>
                </c:pt>
                <c:pt idx="73">
                  <c:v>42620.4655208333</c:v>
                </c:pt>
                <c:pt idx="74">
                  <c:v>42620.4655324074</c:v>
                </c:pt>
                <c:pt idx="75">
                  <c:v>42620.4655439815</c:v>
                </c:pt>
                <c:pt idx="76">
                  <c:v>42620.4664930556</c:v>
                </c:pt>
                <c:pt idx="77">
                  <c:v>42620.4665046296</c:v>
                </c:pt>
                <c:pt idx="78">
                  <c:v>42620.4665162037</c:v>
                </c:pt>
                <c:pt idx="79">
                  <c:v>42620.4665277778</c:v>
                </c:pt>
                <c:pt idx="80">
                  <c:v>42620.4665393519</c:v>
                </c:pt>
                <c:pt idx="81">
                  <c:v>42620.4665509259</c:v>
                </c:pt>
                <c:pt idx="82">
                  <c:v>42620.4665625</c:v>
                </c:pt>
                <c:pt idx="83">
                  <c:v>42620.4665740741</c:v>
                </c:pt>
                <c:pt idx="84">
                  <c:v>42620.4665856482</c:v>
                </c:pt>
                <c:pt idx="85">
                  <c:v>42620.4665972222</c:v>
                </c:pt>
                <c:pt idx="86">
                  <c:v>42620.4666087963</c:v>
                </c:pt>
                <c:pt idx="87">
                  <c:v>42620.4666203704</c:v>
                </c:pt>
                <c:pt idx="88">
                  <c:v>42620.4666319444</c:v>
                </c:pt>
                <c:pt idx="89">
                  <c:v>42620.4666435185</c:v>
                </c:pt>
                <c:pt idx="90">
                  <c:v>42620.4666550926</c:v>
                </c:pt>
                <c:pt idx="91">
                  <c:v>42620.4666666667</c:v>
                </c:pt>
                <c:pt idx="92">
                  <c:v>42620.4666782407</c:v>
                </c:pt>
                <c:pt idx="93">
                  <c:v>42620.4666898148</c:v>
                </c:pt>
                <c:pt idx="94">
                  <c:v>42620.4667013889</c:v>
                </c:pt>
                <c:pt idx="95">
                  <c:v>42620.4678472222</c:v>
                </c:pt>
                <c:pt idx="96">
                  <c:v>42620.4678587963</c:v>
                </c:pt>
                <c:pt idx="97">
                  <c:v>42620.4678703704</c:v>
                </c:pt>
                <c:pt idx="98">
                  <c:v>42620.4678819444</c:v>
                </c:pt>
                <c:pt idx="99">
                  <c:v>42620.4678935185</c:v>
                </c:pt>
                <c:pt idx="100">
                  <c:v>42620.4679050926</c:v>
                </c:pt>
                <c:pt idx="101">
                  <c:v>42620.4679166667</c:v>
                </c:pt>
                <c:pt idx="102">
                  <c:v>42620.4679282407</c:v>
                </c:pt>
                <c:pt idx="103">
                  <c:v>42620.4679398148</c:v>
                </c:pt>
                <c:pt idx="104">
                  <c:v>42620.4679513889</c:v>
                </c:pt>
                <c:pt idx="105">
                  <c:v>42620.467962963</c:v>
                </c:pt>
                <c:pt idx="106">
                  <c:v>42620.467974537</c:v>
                </c:pt>
                <c:pt idx="107">
                  <c:v>42620.4679861111</c:v>
                </c:pt>
                <c:pt idx="108">
                  <c:v>42620.4679976852</c:v>
                </c:pt>
                <c:pt idx="109">
                  <c:v>42620.4680092593</c:v>
                </c:pt>
                <c:pt idx="110">
                  <c:v>42620.4680208333</c:v>
                </c:pt>
                <c:pt idx="111">
                  <c:v>42620.4680324074</c:v>
                </c:pt>
                <c:pt idx="112">
                  <c:v>42620.4680439815</c:v>
                </c:pt>
                <c:pt idx="113">
                  <c:v>42620.4680555556</c:v>
                </c:pt>
                <c:pt idx="114">
                  <c:v>42620.4693055556</c:v>
                </c:pt>
                <c:pt idx="115">
                  <c:v>42620.4693171296</c:v>
                </c:pt>
                <c:pt idx="116">
                  <c:v>42620.4693287037</c:v>
                </c:pt>
                <c:pt idx="117">
                  <c:v>42620.4693402778</c:v>
                </c:pt>
                <c:pt idx="118">
                  <c:v>42620.4693518519</c:v>
                </c:pt>
                <c:pt idx="119">
                  <c:v>42620.4693634259</c:v>
                </c:pt>
                <c:pt idx="120">
                  <c:v>42620.469375</c:v>
                </c:pt>
                <c:pt idx="121">
                  <c:v>42620.4693865741</c:v>
                </c:pt>
                <c:pt idx="122">
                  <c:v>42620.4693981481</c:v>
                </c:pt>
                <c:pt idx="123">
                  <c:v>42620.4694097222</c:v>
                </c:pt>
                <c:pt idx="124">
                  <c:v>42620.4694212963</c:v>
                </c:pt>
                <c:pt idx="125">
                  <c:v>42620.4694328704</c:v>
                </c:pt>
                <c:pt idx="126">
                  <c:v>42620.4694444444</c:v>
                </c:pt>
                <c:pt idx="127">
                  <c:v>42620.4694560185</c:v>
                </c:pt>
                <c:pt idx="128">
                  <c:v>42620.4694675926</c:v>
                </c:pt>
                <c:pt idx="129">
                  <c:v>42620.4694791667</c:v>
                </c:pt>
                <c:pt idx="130">
                  <c:v>42620.4694907407</c:v>
                </c:pt>
                <c:pt idx="131">
                  <c:v>42620.4695023148</c:v>
                </c:pt>
                <c:pt idx="132">
                  <c:v>42620.4695138889</c:v>
                </c:pt>
                <c:pt idx="133">
                  <c:v>42620.470625</c:v>
                </c:pt>
                <c:pt idx="134">
                  <c:v>42620.4706365741</c:v>
                </c:pt>
                <c:pt idx="135">
                  <c:v>42620.4706481481</c:v>
                </c:pt>
                <c:pt idx="136">
                  <c:v>42620.4706597222</c:v>
                </c:pt>
                <c:pt idx="137">
                  <c:v>42620.4706712963</c:v>
                </c:pt>
                <c:pt idx="138">
                  <c:v>42620.4706828704</c:v>
                </c:pt>
                <c:pt idx="139">
                  <c:v>42620.4706944444</c:v>
                </c:pt>
                <c:pt idx="140">
                  <c:v>42620.4707060185</c:v>
                </c:pt>
                <c:pt idx="141">
                  <c:v>42620.4707175926</c:v>
                </c:pt>
                <c:pt idx="142">
                  <c:v>42620.4707291667</c:v>
                </c:pt>
                <c:pt idx="143">
                  <c:v>42620.4707407407</c:v>
                </c:pt>
                <c:pt idx="144">
                  <c:v>42620.4707523148</c:v>
                </c:pt>
                <c:pt idx="145">
                  <c:v>42620.4707638889</c:v>
                </c:pt>
                <c:pt idx="146">
                  <c:v>42620.470775463</c:v>
                </c:pt>
                <c:pt idx="147">
                  <c:v>42620.470787037</c:v>
                </c:pt>
                <c:pt idx="148">
                  <c:v>42620.4707986111</c:v>
                </c:pt>
                <c:pt idx="149">
                  <c:v>42620.4708101852</c:v>
                </c:pt>
                <c:pt idx="150">
                  <c:v>42620.4708217593</c:v>
                </c:pt>
                <c:pt idx="151">
                  <c:v>42620.4708333333</c:v>
                </c:pt>
                <c:pt idx="152">
                  <c:v>42620.4718055556</c:v>
                </c:pt>
                <c:pt idx="153">
                  <c:v>42620.4718171296</c:v>
                </c:pt>
                <c:pt idx="154">
                  <c:v>42620.4718287037</c:v>
                </c:pt>
                <c:pt idx="155">
                  <c:v>42620.4718402778</c:v>
                </c:pt>
                <c:pt idx="156">
                  <c:v>42620.4718518518</c:v>
                </c:pt>
                <c:pt idx="157">
                  <c:v>42620.4718634259</c:v>
                </c:pt>
                <c:pt idx="158">
                  <c:v>42620.471875</c:v>
                </c:pt>
                <c:pt idx="159">
                  <c:v>42620.4718865741</c:v>
                </c:pt>
                <c:pt idx="160">
                  <c:v>42620.4718981481</c:v>
                </c:pt>
                <c:pt idx="161">
                  <c:v>42620.4719097222</c:v>
                </c:pt>
                <c:pt idx="162">
                  <c:v>42620.4719212963</c:v>
                </c:pt>
                <c:pt idx="163">
                  <c:v>42620.4719328704</c:v>
                </c:pt>
                <c:pt idx="164">
                  <c:v>42620.4719444444</c:v>
                </c:pt>
                <c:pt idx="165">
                  <c:v>42620.4719560185</c:v>
                </c:pt>
                <c:pt idx="166">
                  <c:v>42620.4719675926</c:v>
                </c:pt>
                <c:pt idx="167">
                  <c:v>42620.4719791667</c:v>
                </c:pt>
                <c:pt idx="168">
                  <c:v>42620.4719907407</c:v>
                </c:pt>
                <c:pt idx="169">
                  <c:v>42620.4720023148</c:v>
                </c:pt>
                <c:pt idx="170">
                  <c:v>42620.4720138889</c:v>
                </c:pt>
                <c:pt idx="171">
                  <c:v>42620.4730555556</c:v>
                </c:pt>
                <c:pt idx="172">
                  <c:v>42620.4730671296</c:v>
                </c:pt>
                <c:pt idx="173">
                  <c:v>42620.4730787037</c:v>
                </c:pt>
                <c:pt idx="174">
                  <c:v>42620.4730902778</c:v>
                </c:pt>
                <c:pt idx="175">
                  <c:v>42620.4731018519</c:v>
                </c:pt>
                <c:pt idx="176">
                  <c:v>42620.4731134259</c:v>
                </c:pt>
                <c:pt idx="177">
                  <c:v>42620.473125</c:v>
                </c:pt>
                <c:pt idx="178">
                  <c:v>42620.4731365741</c:v>
                </c:pt>
                <c:pt idx="179">
                  <c:v>42620.4731481482</c:v>
                </c:pt>
                <c:pt idx="180">
                  <c:v>42620.4731597222</c:v>
                </c:pt>
                <c:pt idx="181">
                  <c:v>42620.4731712963</c:v>
                </c:pt>
                <c:pt idx="182">
                  <c:v>42620.4731828704</c:v>
                </c:pt>
                <c:pt idx="183">
                  <c:v>42620.4731944444</c:v>
                </c:pt>
                <c:pt idx="184">
                  <c:v>42620.4732060185</c:v>
                </c:pt>
                <c:pt idx="185">
                  <c:v>42620.4732175926</c:v>
                </c:pt>
                <c:pt idx="186">
                  <c:v>42620.4732291667</c:v>
                </c:pt>
                <c:pt idx="187">
                  <c:v>42620.4732407407</c:v>
                </c:pt>
                <c:pt idx="188">
                  <c:v>42620.4732523148</c:v>
                </c:pt>
                <c:pt idx="189">
                  <c:v>42620.4732638889</c:v>
                </c:pt>
                <c:pt idx="190">
                  <c:v>42620.4742939815</c:v>
                </c:pt>
                <c:pt idx="191">
                  <c:v>42620.4743055556</c:v>
                </c:pt>
                <c:pt idx="192">
                  <c:v>42620.4743171296</c:v>
                </c:pt>
                <c:pt idx="193">
                  <c:v>42620.4743287037</c:v>
                </c:pt>
                <c:pt idx="194">
                  <c:v>42620.4743402778</c:v>
                </c:pt>
                <c:pt idx="195">
                  <c:v>42620.4743518519</c:v>
                </c:pt>
                <c:pt idx="196">
                  <c:v>42620.4743634259</c:v>
                </c:pt>
                <c:pt idx="197">
                  <c:v>42620.474375</c:v>
                </c:pt>
                <c:pt idx="198">
                  <c:v>42620.4743865741</c:v>
                </c:pt>
                <c:pt idx="199">
                  <c:v>42620.4743981482</c:v>
                </c:pt>
                <c:pt idx="200">
                  <c:v>42620.4744097222</c:v>
                </c:pt>
                <c:pt idx="201">
                  <c:v>42620.4744212963</c:v>
                </c:pt>
                <c:pt idx="202">
                  <c:v>42620.4744328704</c:v>
                </c:pt>
                <c:pt idx="203">
                  <c:v>42620.4744444444</c:v>
                </c:pt>
                <c:pt idx="204">
                  <c:v>42620.4744560185</c:v>
                </c:pt>
                <c:pt idx="205">
                  <c:v>42620.4744675926</c:v>
                </c:pt>
                <c:pt idx="206">
                  <c:v>42620.4744791667</c:v>
                </c:pt>
                <c:pt idx="207">
                  <c:v>42620.4744907407</c:v>
                </c:pt>
                <c:pt idx="208">
                  <c:v>42620.4745023148</c:v>
                </c:pt>
                <c:pt idx="209">
                  <c:v>42620.4755787037</c:v>
                </c:pt>
                <c:pt idx="210">
                  <c:v>42620.4755902778</c:v>
                </c:pt>
                <c:pt idx="211">
                  <c:v>42620.4756018519</c:v>
                </c:pt>
                <c:pt idx="212">
                  <c:v>42620.4756134259</c:v>
                </c:pt>
                <c:pt idx="213">
                  <c:v>42620.475625</c:v>
                </c:pt>
                <c:pt idx="214">
                  <c:v>42620.4756365741</c:v>
                </c:pt>
                <c:pt idx="215">
                  <c:v>42620.4756481481</c:v>
                </c:pt>
                <c:pt idx="216">
                  <c:v>42620.4756597222</c:v>
                </c:pt>
                <c:pt idx="217">
                  <c:v>42620.4756712963</c:v>
                </c:pt>
                <c:pt idx="218">
                  <c:v>42620.4756828704</c:v>
                </c:pt>
                <c:pt idx="219">
                  <c:v>42620.4756944444</c:v>
                </c:pt>
                <c:pt idx="220">
                  <c:v>42620.4757060185</c:v>
                </c:pt>
                <c:pt idx="221">
                  <c:v>42620.4757175926</c:v>
                </c:pt>
                <c:pt idx="222">
                  <c:v>42620.4757291667</c:v>
                </c:pt>
                <c:pt idx="223">
                  <c:v>42620.4757407407</c:v>
                </c:pt>
                <c:pt idx="224">
                  <c:v>42620.4757523148</c:v>
                </c:pt>
                <c:pt idx="225">
                  <c:v>42620.4757638889</c:v>
                </c:pt>
                <c:pt idx="226">
                  <c:v>42620.475775463</c:v>
                </c:pt>
                <c:pt idx="227">
                  <c:v>42620.475787037</c:v>
                </c:pt>
                <c:pt idx="228">
                  <c:v>42620.4768402778</c:v>
                </c:pt>
                <c:pt idx="229">
                  <c:v>42620.4768518519</c:v>
                </c:pt>
                <c:pt idx="230">
                  <c:v>42620.4768634259</c:v>
                </c:pt>
                <c:pt idx="231">
                  <c:v>42620.476875</c:v>
                </c:pt>
                <c:pt idx="232">
                  <c:v>42620.4768865741</c:v>
                </c:pt>
                <c:pt idx="233">
                  <c:v>42620.4768981481</c:v>
                </c:pt>
                <c:pt idx="234">
                  <c:v>42620.4769097222</c:v>
                </c:pt>
                <c:pt idx="235">
                  <c:v>42620.4769212963</c:v>
                </c:pt>
                <c:pt idx="236">
                  <c:v>42620.4769328704</c:v>
                </c:pt>
                <c:pt idx="237">
                  <c:v>42620.4769444444</c:v>
                </c:pt>
                <c:pt idx="238">
                  <c:v>42620.4769560185</c:v>
                </c:pt>
                <c:pt idx="239">
                  <c:v>42620.4769675926</c:v>
                </c:pt>
                <c:pt idx="240">
                  <c:v>42620.4769791667</c:v>
                </c:pt>
                <c:pt idx="241">
                  <c:v>42620.4769907407</c:v>
                </c:pt>
                <c:pt idx="242">
                  <c:v>42620.4770023148</c:v>
                </c:pt>
                <c:pt idx="243">
                  <c:v>42620.4770138889</c:v>
                </c:pt>
                <c:pt idx="244">
                  <c:v>42620.477025463</c:v>
                </c:pt>
                <c:pt idx="245">
                  <c:v>42620.477037037</c:v>
                </c:pt>
                <c:pt idx="246">
                  <c:v>42620.4770486111</c:v>
                </c:pt>
                <c:pt idx="247">
                  <c:v>42620.4780092593</c:v>
                </c:pt>
                <c:pt idx="248">
                  <c:v>42620.4780208333</c:v>
                </c:pt>
                <c:pt idx="249">
                  <c:v>42620.4780324074</c:v>
                </c:pt>
                <c:pt idx="250">
                  <c:v>42620.4780439815</c:v>
                </c:pt>
                <c:pt idx="251">
                  <c:v>42620.4780555556</c:v>
                </c:pt>
                <c:pt idx="252">
                  <c:v>42620.4780671296</c:v>
                </c:pt>
                <c:pt idx="253">
                  <c:v>42620.4780787037</c:v>
                </c:pt>
                <c:pt idx="254">
                  <c:v>42620.4780902778</c:v>
                </c:pt>
                <c:pt idx="255">
                  <c:v>42620.4781018519</c:v>
                </c:pt>
                <c:pt idx="256">
                  <c:v>42620.4781134259</c:v>
                </c:pt>
                <c:pt idx="257">
                  <c:v>42620.478125</c:v>
                </c:pt>
                <c:pt idx="258">
                  <c:v>42620.4781365741</c:v>
                </c:pt>
                <c:pt idx="259">
                  <c:v>42620.4781481481</c:v>
                </c:pt>
                <c:pt idx="260">
                  <c:v>42620.4781597222</c:v>
                </c:pt>
                <c:pt idx="261">
                  <c:v>42620.4781712963</c:v>
                </c:pt>
                <c:pt idx="262">
                  <c:v>42620.4781828704</c:v>
                </c:pt>
                <c:pt idx="263">
                  <c:v>42620.4781944444</c:v>
                </c:pt>
                <c:pt idx="264">
                  <c:v>42620.4782060185</c:v>
                </c:pt>
                <c:pt idx="265">
                  <c:v>42620.4782175926</c:v>
                </c:pt>
                <c:pt idx="266">
                  <c:v>42620.479224537</c:v>
                </c:pt>
                <c:pt idx="267">
                  <c:v>42620.4792361111</c:v>
                </c:pt>
                <c:pt idx="268">
                  <c:v>42620.4792476852</c:v>
                </c:pt>
                <c:pt idx="269">
                  <c:v>42620.4792592593</c:v>
                </c:pt>
                <c:pt idx="270">
                  <c:v>42620.4792708333</c:v>
                </c:pt>
                <c:pt idx="271">
                  <c:v>42620.4792824074</c:v>
                </c:pt>
                <c:pt idx="272">
                  <c:v>42620.4792939815</c:v>
                </c:pt>
                <c:pt idx="273">
                  <c:v>42620.4793055556</c:v>
                </c:pt>
                <c:pt idx="274">
                  <c:v>42620.4793171296</c:v>
                </c:pt>
                <c:pt idx="275">
                  <c:v>42620.4793287037</c:v>
                </c:pt>
                <c:pt idx="276">
                  <c:v>42620.4793402778</c:v>
                </c:pt>
                <c:pt idx="277">
                  <c:v>42620.4793518518</c:v>
                </c:pt>
                <c:pt idx="278">
                  <c:v>42620.4793634259</c:v>
                </c:pt>
                <c:pt idx="279">
                  <c:v>42620.479375</c:v>
                </c:pt>
                <c:pt idx="280">
                  <c:v>42620.4793865741</c:v>
                </c:pt>
                <c:pt idx="281">
                  <c:v>42620.4793981481</c:v>
                </c:pt>
                <c:pt idx="282">
                  <c:v>42620.4794097222</c:v>
                </c:pt>
                <c:pt idx="283">
                  <c:v>42620.4794212963</c:v>
                </c:pt>
                <c:pt idx="284">
                  <c:v>42620.4794328704</c:v>
                </c:pt>
                <c:pt idx="285">
                  <c:v>42620.4805324074</c:v>
                </c:pt>
                <c:pt idx="286">
                  <c:v>42620.4805439815</c:v>
                </c:pt>
                <c:pt idx="287">
                  <c:v>42620.4805555556</c:v>
                </c:pt>
                <c:pt idx="288">
                  <c:v>42620.4805671296</c:v>
                </c:pt>
                <c:pt idx="289">
                  <c:v>42620.4805787037</c:v>
                </c:pt>
                <c:pt idx="290">
                  <c:v>42620.4805902778</c:v>
                </c:pt>
                <c:pt idx="291">
                  <c:v>42620.4806018519</c:v>
                </c:pt>
                <c:pt idx="292">
                  <c:v>42620.4806134259</c:v>
                </c:pt>
                <c:pt idx="293">
                  <c:v>42620.480625</c:v>
                </c:pt>
                <c:pt idx="294">
                  <c:v>42620.4806365741</c:v>
                </c:pt>
                <c:pt idx="295">
                  <c:v>42620.4806481482</c:v>
                </c:pt>
                <c:pt idx="296">
                  <c:v>42620.4806597222</c:v>
                </c:pt>
                <c:pt idx="297">
                  <c:v>42620.4806712963</c:v>
                </c:pt>
                <c:pt idx="298">
                  <c:v>42620.4806828704</c:v>
                </c:pt>
                <c:pt idx="299">
                  <c:v>42620.4806944444</c:v>
                </c:pt>
                <c:pt idx="300">
                  <c:v>42620.4807060185</c:v>
                </c:pt>
                <c:pt idx="301">
                  <c:v>42620.4807175926</c:v>
                </c:pt>
                <c:pt idx="302">
                  <c:v>42620.4807291667</c:v>
                </c:pt>
                <c:pt idx="303">
                  <c:v>42620.4807407407</c:v>
                </c:pt>
                <c:pt idx="304">
                  <c:v>42620.4818518519</c:v>
                </c:pt>
                <c:pt idx="305">
                  <c:v>42620.4818634259</c:v>
                </c:pt>
                <c:pt idx="306">
                  <c:v>42620.481875</c:v>
                </c:pt>
                <c:pt idx="307">
                  <c:v>42620.4818865741</c:v>
                </c:pt>
                <c:pt idx="308">
                  <c:v>42620.4818981482</c:v>
                </c:pt>
                <c:pt idx="309">
                  <c:v>42620.4819097222</c:v>
                </c:pt>
                <c:pt idx="310">
                  <c:v>42620.4819212963</c:v>
                </c:pt>
                <c:pt idx="311">
                  <c:v>42620.4819328704</c:v>
                </c:pt>
                <c:pt idx="312">
                  <c:v>42620.4819444444</c:v>
                </c:pt>
                <c:pt idx="313">
                  <c:v>42620.4819560185</c:v>
                </c:pt>
                <c:pt idx="314">
                  <c:v>42620.4819675926</c:v>
                </c:pt>
                <c:pt idx="315">
                  <c:v>42620.4819791667</c:v>
                </c:pt>
                <c:pt idx="316">
                  <c:v>42620.4819907407</c:v>
                </c:pt>
                <c:pt idx="317">
                  <c:v>42620.4820023148</c:v>
                </c:pt>
                <c:pt idx="318">
                  <c:v>42620.4820138889</c:v>
                </c:pt>
                <c:pt idx="319">
                  <c:v>42620.482025463</c:v>
                </c:pt>
                <c:pt idx="320">
                  <c:v>42620.482037037</c:v>
                </c:pt>
                <c:pt idx="321">
                  <c:v>42620.4820486111</c:v>
                </c:pt>
                <c:pt idx="322">
                  <c:v>42620.4820601852</c:v>
                </c:pt>
                <c:pt idx="323">
                  <c:v>42620.4831018519</c:v>
                </c:pt>
                <c:pt idx="324">
                  <c:v>42620.4831134259</c:v>
                </c:pt>
                <c:pt idx="325">
                  <c:v>42620.483125</c:v>
                </c:pt>
                <c:pt idx="326">
                  <c:v>42620.4831365741</c:v>
                </c:pt>
                <c:pt idx="327">
                  <c:v>42620.4831481481</c:v>
                </c:pt>
                <c:pt idx="328">
                  <c:v>42620.4831597222</c:v>
                </c:pt>
                <c:pt idx="329">
                  <c:v>42620.4831712963</c:v>
                </c:pt>
                <c:pt idx="330">
                  <c:v>42620.4831828704</c:v>
                </c:pt>
                <c:pt idx="331">
                  <c:v>42620.4831944444</c:v>
                </c:pt>
                <c:pt idx="332">
                  <c:v>42620.4832060185</c:v>
                </c:pt>
                <c:pt idx="333">
                  <c:v>42620.4832175926</c:v>
                </c:pt>
                <c:pt idx="334">
                  <c:v>42620.4832291667</c:v>
                </c:pt>
                <c:pt idx="335">
                  <c:v>42620.4832407407</c:v>
                </c:pt>
                <c:pt idx="336">
                  <c:v>42620.4832523148</c:v>
                </c:pt>
                <c:pt idx="337">
                  <c:v>42620.4832638889</c:v>
                </c:pt>
                <c:pt idx="338">
                  <c:v>42620.483275463</c:v>
                </c:pt>
                <c:pt idx="339">
                  <c:v>42620.483287037</c:v>
                </c:pt>
                <c:pt idx="340">
                  <c:v>42620.4832986111</c:v>
                </c:pt>
                <c:pt idx="341">
                  <c:v>42620.4833101852</c:v>
                </c:pt>
                <c:pt idx="342">
                  <c:v>42620.4842939815</c:v>
                </c:pt>
                <c:pt idx="343">
                  <c:v>42620.4843055556</c:v>
                </c:pt>
                <c:pt idx="344">
                  <c:v>42620.4843171296</c:v>
                </c:pt>
                <c:pt idx="345">
                  <c:v>42620.4843287037</c:v>
                </c:pt>
                <c:pt idx="346">
                  <c:v>42620.4843402778</c:v>
                </c:pt>
                <c:pt idx="347">
                  <c:v>42620.4843518519</c:v>
                </c:pt>
                <c:pt idx="348">
                  <c:v>42620.4843634259</c:v>
                </c:pt>
                <c:pt idx="349">
                  <c:v>42620.484375</c:v>
                </c:pt>
                <c:pt idx="350">
                  <c:v>42620.4843865741</c:v>
                </c:pt>
                <c:pt idx="351">
                  <c:v>42620.4843981481</c:v>
                </c:pt>
                <c:pt idx="352">
                  <c:v>42620.4844097222</c:v>
                </c:pt>
                <c:pt idx="353">
                  <c:v>42620.4844212963</c:v>
                </c:pt>
                <c:pt idx="354">
                  <c:v>42620.4844328704</c:v>
                </c:pt>
                <c:pt idx="355">
                  <c:v>42620.4844444444</c:v>
                </c:pt>
                <c:pt idx="356">
                  <c:v>42620.4844560185</c:v>
                </c:pt>
                <c:pt idx="357">
                  <c:v>42620.4844675926</c:v>
                </c:pt>
                <c:pt idx="358">
                  <c:v>42620.4844791667</c:v>
                </c:pt>
                <c:pt idx="359">
                  <c:v>42620.4844907407</c:v>
                </c:pt>
                <c:pt idx="360">
                  <c:v>42620.4845023148</c:v>
                </c:pt>
                <c:pt idx="361">
                  <c:v>42620.485462963</c:v>
                </c:pt>
                <c:pt idx="362">
                  <c:v>42620.485474537</c:v>
                </c:pt>
                <c:pt idx="363">
                  <c:v>42620.4854861111</c:v>
                </c:pt>
                <c:pt idx="364">
                  <c:v>42620.4854976852</c:v>
                </c:pt>
                <c:pt idx="365">
                  <c:v>42620.4855092593</c:v>
                </c:pt>
                <c:pt idx="366">
                  <c:v>42620.4855208333</c:v>
                </c:pt>
                <c:pt idx="367">
                  <c:v>42620.4855324074</c:v>
                </c:pt>
                <c:pt idx="368">
                  <c:v>42620.4855439815</c:v>
                </c:pt>
                <c:pt idx="369">
                  <c:v>42620.4855555556</c:v>
                </c:pt>
                <c:pt idx="370">
                  <c:v>42620.4855671296</c:v>
                </c:pt>
                <c:pt idx="371">
                  <c:v>42620.4855787037</c:v>
                </c:pt>
                <c:pt idx="372">
                  <c:v>42620.4855902778</c:v>
                </c:pt>
                <c:pt idx="373">
                  <c:v>42620.4856018519</c:v>
                </c:pt>
                <c:pt idx="374">
                  <c:v>42620.4856134259</c:v>
                </c:pt>
                <c:pt idx="375">
                  <c:v>42620.485625</c:v>
                </c:pt>
                <c:pt idx="376">
                  <c:v>42620.4856365741</c:v>
                </c:pt>
                <c:pt idx="377">
                  <c:v>42620.4856481481</c:v>
                </c:pt>
                <c:pt idx="378">
                  <c:v>42620.4856597222</c:v>
                </c:pt>
                <c:pt idx="379">
                  <c:v>42620.4856712963</c:v>
                </c:pt>
              </c:numCache>
            </c:numRef>
          </c:cat>
          <c:val>
            <c:numRef>
              <c:f>Controllers!$Q$45:$Q$424</c:f>
              <c:numCache>
                <c:formatCode>General</c:formatCode>
                <c:ptCount val="380"/>
                <c:pt idx="0">
                  <c:v>2.1</c:v>
                </c:pt>
                <c:pt idx="1">
                  <c:v>1.6</c:v>
                </c:pt>
                <c:pt idx="2">
                  <c:v>3.9</c:v>
                </c:pt>
                <c:pt idx="3">
                  <c:v>1</c:v>
                </c:pt>
                <c:pt idx="4">
                  <c:v>0.9</c:v>
                </c:pt>
                <c:pt idx="5">
                  <c:v>4.7</c:v>
                </c:pt>
                <c:pt idx="6">
                  <c:v>4.9</c:v>
                </c:pt>
                <c:pt idx="7">
                  <c:v>0</c:v>
                </c:pt>
                <c:pt idx="8">
                  <c:v>8</c:v>
                </c:pt>
                <c:pt idx="9">
                  <c:v>2.7</c:v>
                </c:pt>
                <c:pt idx="10">
                  <c:v>194.8</c:v>
                </c:pt>
                <c:pt idx="11">
                  <c:v>10.8</c:v>
                </c:pt>
                <c:pt idx="12">
                  <c:v>75</c:v>
                </c:pt>
                <c:pt idx="13">
                  <c:v>141.7</c:v>
                </c:pt>
                <c:pt idx="14">
                  <c:v>8.4</c:v>
                </c:pt>
                <c:pt idx="15">
                  <c:v>2.1</c:v>
                </c:pt>
                <c:pt idx="16">
                  <c:v>7.9</c:v>
                </c:pt>
                <c:pt idx="17">
                  <c:v>2.8</c:v>
                </c:pt>
                <c:pt idx="18">
                  <c:v>7.3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8.9</c:v>
                </c:pt>
                <c:pt idx="25">
                  <c:v>0</c:v>
                </c:pt>
                <c:pt idx="26">
                  <c:v>7.3</c:v>
                </c:pt>
                <c:pt idx="27">
                  <c:v>0.9</c:v>
                </c:pt>
                <c:pt idx="28">
                  <c:v>9.9</c:v>
                </c:pt>
                <c:pt idx="29">
                  <c:v>3.9</c:v>
                </c:pt>
                <c:pt idx="30">
                  <c:v>4</c:v>
                </c:pt>
                <c:pt idx="31">
                  <c:v>8</c:v>
                </c:pt>
                <c:pt idx="32">
                  <c:v>0</c:v>
                </c:pt>
                <c:pt idx="33">
                  <c:v>5</c:v>
                </c:pt>
                <c:pt idx="34">
                  <c:v>3.7</c:v>
                </c:pt>
                <c:pt idx="35">
                  <c:v>7.5</c:v>
                </c:pt>
                <c:pt idx="36">
                  <c:v>1.1</c:v>
                </c:pt>
                <c:pt idx="37">
                  <c:v>8.9</c:v>
                </c:pt>
                <c:pt idx="38">
                  <c:v>2</c:v>
                </c:pt>
                <c:pt idx="39">
                  <c:v>2.1</c:v>
                </c:pt>
                <c:pt idx="40">
                  <c:v>4.7</c:v>
                </c:pt>
                <c:pt idx="41">
                  <c:v>1</c:v>
                </c:pt>
                <c:pt idx="42">
                  <c:v>2</c:v>
                </c:pt>
                <c:pt idx="43">
                  <c:v>10.1</c:v>
                </c:pt>
                <c:pt idx="44">
                  <c:v>3.1</c:v>
                </c:pt>
                <c:pt idx="45">
                  <c:v>22</c:v>
                </c:pt>
                <c:pt idx="46">
                  <c:v>193.7</c:v>
                </c:pt>
                <c:pt idx="47">
                  <c:v>62.3</c:v>
                </c:pt>
                <c:pt idx="48">
                  <c:v>4.1</c:v>
                </c:pt>
                <c:pt idx="49">
                  <c:v>7.9</c:v>
                </c:pt>
                <c:pt idx="50">
                  <c:v>1</c:v>
                </c:pt>
                <c:pt idx="51">
                  <c:v>8</c:v>
                </c:pt>
                <c:pt idx="52">
                  <c:v>1</c:v>
                </c:pt>
                <c:pt idx="53">
                  <c:v>10.4</c:v>
                </c:pt>
                <c:pt idx="54">
                  <c:v>0</c:v>
                </c:pt>
                <c:pt idx="55">
                  <c:v>10.4</c:v>
                </c:pt>
                <c:pt idx="56">
                  <c:v>3.8</c:v>
                </c:pt>
                <c:pt idx="57">
                  <c:v>0</c:v>
                </c:pt>
                <c:pt idx="58">
                  <c:v>4.7</c:v>
                </c:pt>
                <c:pt idx="59">
                  <c:v>5.1</c:v>
                </c:pt>
                <c:pt idx="60">
                  <c:v>0</c:v>
                </c:pt>
                <c:pt idx="61">
                  <c:v>0</c:v>
                </c:pt>
                <c:pt idx="62">
                  <c:v>9.3</c:v>
                </c:pt>
                <c:pt idx="63">
                  <c:v>3.9</c:v>
                </c:pt>
                <c:pt idx="64">
                  <c:v>4.1</c:v>
                </c:pt>
                <c:pt idx="65">
                  <c:v>3.9</c:v>
                </c:pt>
                <c:pt idx="66">
                  <c:v>3.7</c:v>
                </c:pt>
                <c:pt idx="67">
                  <c:v>8</c:v>
                </c:pt>
                <c:pt idx="68">
                  <c:v>1.1</c:v>
                </c:pt>
                <c:pt idx="69">
                  <c:v>9.4</c:v>
                </c:pt>
                <c:pt idx="70">
                  <c:v>2</c:v>
                </c:pt>
                <c:pt idx="71">
                  <c:v>7.8</c:v>
                </c:pt>
                <c:pt idx="72">
                  <c:v>2.9</c:v>
                </c:pt>
                <c:pt idx="73">
                  <c:v>35.1</c:v>
                </c:pt>
                <c:pt idx="74">
                  <c:v>230.2</c:v>
                </c:pt>
                <c:pt idx="75">
                  <c:v>150.5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0.9</c:v>
                </c:pt>
                <c:pt idx="81">
                  <c:v>13.8</c:v>
                </c:pt>
                <c:pt idx="82">
                  <c:v>81</c:v>
                </c:pt>
                <c:pt idx="83">
                  <c:v>186.9</c:v>
                </c:pt>
                <c:pt idx="84">
                  <c:v>137.4</c:v>
                </c:pt>
                <c:pt idx="85">
                  <c:v>136.7</c:v>
                </c:pt>
                <c:pt idx="86">
                  <c:v>70.7</c:v>
                </c:pt>
                <c:pt idx="87">
                  <c:v>72.5</c:v>
                </c:pt>
                <c:pt idx="88">
                  <c:v>73.8</c:v>
                </c:pt>
                <c:pt idx="89">
                  <c:v>81.2</c:v>
                </c:pt>
                <c:pt idx="90">
                  <c:v>88.9</c:v>
                </c:pt>
                <c:pt idx="91">
                  <c:v>71</c:v>
                </c:pt>
                <c:pt idx="92">
                  <c:v>76.8</c:v>
                </c:pt>
                <c:pt idx="93">
                  <c:v>75.9</c:v>
                </c:pt>
                <c:pt idx="94">
                  <c:v>83.7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7.8</c:v>
                </c:pt>
                <c:pt idx="101">
                  <c:v>1</c:v>
                </c:pt>
                <c:pt idx="102">
                  <c:v>7.8</c:v>
                </c:pt>
                <c:pt idx="103">
                  <c:v>3.9</c:v>
                </c:pt>
                <c:pt idx="104">
                  <c:v>5.2</c:v>
                </c:pt>
                <c:pt idx="105">
                  <c:v>3.5</c:v>
                </c:pt>
                <c:pt idx="106">
                  <c:v>7.5</c:v>
                </c:pt>
                <c:pt idx="107">
                  <c:v>5</c:v>
                </c:pt>
                <c:pt idx="108">
                  <c:v>3.5</c:v>
                </c:pt>
                <c:pt idx="109">
                  <c:v>5.3</c:v>
                </c:pt>
                <c:pt idx="110">
                  <c:v>189.5</c:v>
                </c:pt>
                <c:pt idx="111">
                  <c:v>158</c:v>
                </c:pt>
                <c:pt idx="112">
                  <c:v>46</c:v>
                </c:pt>
                <c:pt idx="113">
                  <c:v>5.8</c:v>
                </c:pt>
                <c:pt idx="114">
                  <c:v>2.1</c:v>
                </c:pt>
                <c:pt idx="115">
                  <c:v>2.1</c:v>
                </c:pt>
                <c:pt idx="116">
                  <c:v>2</c:v>
                </c:pt>
                <c:pt idx="117">
                  <c:v>3</c:v>
                </c:pt>
                <c:pt idx="118">
                  <c:v>1.9</c:v>
                </c:pt>
                <c:pt idx="119">
                  <c:v>10.1</c:v>
                </c:pt>
                <c:pt idx="120">
                  <c:v>3.1</c:v>
                </c:pt>
                <c:pt idx="121">
                  <c:v>9.4</c:v>
                </c:pt>
                <c:pt idx="122">
                  <c:v>0.9</c:v>
                </c:pt>
                <c:pt idx="123">
                  <c:v>29.4</c:v>
                </c:pt>
                <c:pt idx="124">
                  <c:v>180.1</c:v>
                </c:pt>
                <c:pt idx="125">
                  <c:v>171</c:v>
                </c:pt>
                <c:pt idx="126">
                  <c:v>14.9</c:v>
                </c:pt>
                <c:pt idx="127">
                  <c:v>3.6</c:v>
                </c:pt>
                <c:pt idx="128">
                  <c:v>10</c:v>
                </c:pt>
                <c:pt idx="129">
                  <c:v>3.8</c:v>
                </c:pt>
                <c:pt idx="130">
                  <c:v>4.2</c:v>
                </c:pt>
                <c:pt idx="131">
                  <c:v>3.8</c:v>
                </c:pt>
                <c:pt idx="132">
                  <c:v>4</c:v>
                </c:pt>
                <c:pt idx="133">
                  <c:v>2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2</c:v>
                </c:pt>
                <c:pt idx="138">
                  <c:v>8.7</c:v>
                </c:pt>
                <c:pt idx="139">
                  <c:v>0</c:v>
                </c:pt>
                <c:pt idx="140">
                  <c:v>8.5</c:v>
                </c:pt>
                <c:pt idx="141">
                  <c:v>3.7</c:v>
                </c:pt>
                <c:pt idx="142">
                  <c:v>5.2</c:v>
                </c:pt>
                <c:pt idx="143">
                  <c:v>6.6</c:v>
                </c:pt>
                <c:pt idx="144">
                  <c:v>6.1</c:v>
                </c:pt>
                <c:pt idx="145">
                  <c:v>5.1</c:v>
                </c:pt>
                <c:pt idx="146">
                  <c:v>3.7</c:v>
                </c:pt>
                <c:pt idx="147">
                  <c:v>5.6</c:v>
                </c:pt>
                <c:pt idx="148">
                  <c:v>88.4</c:v>
                </c:pt>
                <c:pt idx="149">
                  <c:v>174.6</c:v>
                </c:pt>
                <c:pt idx="150">
                  <c:v>114.6</c:v>
                </c:pt>
                <c:pt idx="151">
                  <c:v>3.9</c:v>
                </c:pt>
                <c:pt idx="152">
                  <c:v>0</c:v>
                </c:pt>
                <c:pt idx="153">
                  <c:v>0.9</c:v>
                </c:pt>
                <c:pt idx="154">
                  <c:v>0</c:v>
                </c:pt>
                <c:pt idx="155">
                  <c:v>77.6</c:v>
                </c:pt>
                <c:pt idx="156">
                  <c:v>168</c:v>
                </c:pt>
                <c:pt idx="157">
                  <c:v>23.7</c:v>
                </c:pt>
                <c:pt idx="158">
                  <c:v>2.5</c:v>
                </c:pt>
                <c:pt idx="159">
                  <c:v>10.9</c:v>
                </c:pt>
                <c:pt idx="160">
                  <c:v>2</c:v>
                </c:pt>
                <c:pt idx="161">
                  <c:v>10.3</c:v>
                </c:pt>
                <c:pt idx="162">
                  <c:v>4.1</c:v>
                </c:pt>
                <c:pt idx="163">
                  <c:v>9.6</c:v>
                </c:pt>
                <c:pt idx="164">
                  <c:v>5.5</c:v>
                </c:pt>
                <c:pt idx="165">
                  <c:v>5.7</c:v>
                </c:pt>
                <c:pt idx="166">
                  <c:v>12.1</c:v>
                </c:pt>
                <c:pt idx="167">
                  <c:v>3</c:v>
                </c:pt>
                <c:pt idx="168">
                  <c:v>9.5</c:v>
                </c:pt>
                <c:pt idx="169">
                  <c:v>0</c:v>
                </c:pt>
                <c:pt idx="170">
                  <c:v>7.7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3.6</c:v>
                </c:pt>
                <c:pt idx="175">
                  <c:v>0</c:v>
                </c:pt>
                <c:pt idx="176">
                  <c:v>8</c:v>
                </c:pt>
                <c:pt idx="177">
                  <c:v>0</c:v>
                </c:pt>
                <c:pt idx="178">
                  <c:v>8</c:v>
                </c:pt>
                <c:pt idx="179">
                  <c:v>3.7</c:v>
                </c:pt>
                <c:pt idx="180">
                  <c:v>4.3</c:v>
                </c:pt>
                <c:pt idx="181">
                  <c:v>7.9</c:v>
                </c:pt>
                <c:pt idx="182">
                  <c:v>0</c:v>
                </c:pt>
                <c:pt idx="183">
                  <c:v>8.1</c:v>
                </c:pt>
                <c:pt idx="184">
                  <c:v>4.5</c:v>
                </c:pt>
                <c:pt idx="185">
                  <c:v>7.8</c:v>
                </c:pt>
                <c:pt idx="186">
                  <c:v>180.4</c:v>
                </c:pt>
                <c:pt idx="187">
                  <c:v>165.7</c:v>
                </c:pt>
                <c:pt idx="188">
                  <c:v>18.3</c:v>
                </c:pt>
                <c:pt idx="189">
                  <c:v>7.9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1.9</c:v>
                </c:pt>
                <c:pt idx="195">
                  <c:v>8.5</c:v>
                </c:pt>
                <c:pt idx="196">
                  <c:v>0</c:v>
                </c:pt>
                <c:pt idx="197">
                  <c:v>7.7</c:v>
                </c:pt>
                <c:pt idx="198">
                  <c:v>4.5</c:v>
                </c:pt>
                <c:pt idx="199">
                  <c:v>7.2</c:v>
                </c:pt>
                <c:pt idx="200">
                  <c:v>6</c:v>
                </c:pt>
                <c:pt idx="201">
                  <c:v>5.7</c:v>
                </c:pt>
                <c:pt idx="202">
                  <c:v>9</c:v>
                </c:pt>
                <c:pt idx="203">
                  <c:v>5.9</c:v>
                </c:pt>
                <c:pt idx="204">
                  <c:v>6.1</c:v>
                </c:pt>
                <c:pt idx="205">
                  <c:v>5.2</c:v>
                </c:pt>
                <c:pt idx="206">
                  <c:v>10.8</c:v>
                </c:pt>
                <c:pt idx="207">
                  <c:v>1.9</c:v>
                </c:pt>
                <c:pt idx="208">
                  <c:v>9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7.8</c:v>
                </c:pt>
                <c:pt idx="215">
                  <c:v>0</c:v>
                </c:pt>
                <c:pt idx="216">
                  <c:v>174</c:v>
                </c:pt>
                <c:pt idx="217">
                  <c:v>155.5</c:v>
                </c:pt>
                <c:pt idx="218">
                  <c:v>9.2</c:v>
                </c:pt>
                <c:pt idx="219">
                  <c:v>0</c:v>
                </c:pt>
                <c:pt idx="220">
                  <c:v>11</c:v>
                </c:pt>
                <c:pt idx="221">
                  <c:v>1</c:v>
                </c:pt>
                <c:pt idx="222">
                  <c:v>8.9</c:v>
                </c:pt>
                <c:pt idx="223">
                  <c:v>4.3</c:v>
                </c:pt>
                <c:pt idx="224">
                  <c:v>4</c:v>
                </c:pt>
                <c:pt idx="225">
                  <c:v>3.9</c:v>
                </c:pt>
                <c:pt idx="226">
                  <c:v>4.1</c:v>
                </c:pt>
                <c:pt idx="227">
                  <c:v>9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1.9</c:v>
                </c:pt>
                <c:pt idx="233">
                  <c:v>5.8</c:v>
                </c:pt>
                <c:pt idx="234">
                  <c:v>4.1</c:v>
                </c:pt>
                <c:pt idx="235">
                  <c:v>1</c:v>
                </c:pt>
                <c:pt idx="236">
                  <c:v>7.8</c:v>
                </c:pt>
                <c:pt idx="237">
                  <c:v>0</c:v>
                </c:pt>
                <c:pt idx="238">
                  <c:v>8.8</c:v>
                </c:pt>
                <c:pt idx="239">
                  <c:v>1</c:v>
                </c:pt>
                <c:pt idx="240">
                  <c:v>10.6</c:v>
                </c:pt>
                <c:pt idx="241">
                  <c:v>0.8</c:v>
                </c:pt>
                <c:pt idx="242">
                  <c:v>11.1</c:v>
                </c:pt>
                <c:pt idx="243">
                  <c:v>0</c:v>
                </c:pt>
                <c:pt idx="244">
                  <c:v>9.5</c:v>
                </c:pt>
                <c:pt idx="245">
                  <c:v>0</c:v>
                </c:pt>
                <c:pt idx="246">
                  <c:v>44.8</c:v>
                </c:pt>
                <c:pt idx="247">
                  <c:v>2.1</c:v>
                </c:pt>
                <c:pt idx="248">
                  <c:v>3</c:v>
                </c:pt>
                <c:pt idx="249">
                  <c:v>0</c:v>
                </c:pt>
                <c:pt idx="250">
                  <c:v>0</c:v>
                </c:pt>
                <c:pt idx="251">
                  <c:v>5.9</c:v>
                </c:pt>
                <c:pt idx="252">
                  <c:v>8</c:v>
                </c:pt>
                <c:pt idx="253">
                  <c:v>0</c:v>
                </c:pt>
                <c:pt idx="254">
                  <c:v>151.9</c:v>
                </c:pt>
                <c:pt idx="255">
                  <c:v>124.8</c:v>
                </c:pt>
                <c:pt idx="256">
                  <c:v>82.3</c:v>
                </c:pt>
                <c:pt idx="257">
                  <c:v>2.1</c:v>
                </c:pt>
                <c:pt idx="258">
                  <c:v>8.2</c:v>
                </c:pt>
                <c:pt idx="259">
                  <c:v>1.9</c:v>
                </c:pt>
                <c:pt idx="260">
                  <c:v>10.4</c:v>
                </c:pt>
                <c:pt idx="261">
                  <c:v>1.9</c:v>
                </c:pt>
                <c:pt idx="262">
                  <c:v>8.2</c:v>
                </c:pt>
                <c:pt idx="263">
                  <c:v>3.9</c:v>
                </c:pt>
                <c:pt idx="264">
                  <c:v>12.4</c:v>
                </c:pt>
                <c:pt idx="265">
                  <c:v>7.8</c:v>
                </c:pt>
                <c:pt idx="266">
                  <c:v>2.1</c:v>
                </c:pt>
                <c:pt idx="267">
                  <c:v>2.9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3.9</c:v>
                </c:pt>
                <c:pt idx="272">
                  <c:v>4.1</c:v>
                </c:pt>
                <c:pt idx="273">
                  <c:v>5</c:v>
                </c:pt>
                <c:pt idx="274">
                  <c:v>4</c:v>
                </c:pt>
                <c:pt idx="275">
                  <c:v>4.9</c:v>
                </c:pt>
                <c:pt idx="276">
                  <c:v>4</c:v>
                </c:pt>
                <c:pt idx="277">
                  <c:v>6.1</c:v>
                </c:pt>
                <c:pt idx="278">
                  <c:v>5</c:v>
                </c:pt>
                <c:pt idx="279">
                  <c:v>6</c:v>
                </c:pt>
                <c:pt idx="280">
                  <c:v>4</c:v>
                </c:pt>
                <c:pt idx="281">
                  <c:v>10</c:v>
                </c:pt>
                <c:pt idx="282">
                  <c:v>0</c:v>
                </c:pt>
                <c:pt idx="283">
                  <c:v>8.7</c:v>
                </c:pt>
                <c:pt idx="284">
                  <c:v>0</c:v>
                </c:pt>
                <c:pt idx="285">
                  <c:v>102.3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1</c:v>
                </c:pt>
                <c:pt idx="290">
                  <c:v>4.7</c:v>
                </c:pt>
                <c:pt idx="291">
                  <c:v>5.2</c:v>
                </c:pt>
                <c:pt idx="292">
                  <c:v>6</c:v>
                </c:pt>
                <c:pt idx="293">
                  <c:v>8</c:v>
                </c:pt>
                <c:pt idx="294">
                  <c:v>9</c:v>
                </c:pt>
                <c:pt idx="295">
                  <c:v>5.1</c:v>
                </c:pt>
                <c:pt idx="296">
                  <c:v>7.8</c:v>
                </c:pt>
                <c:pt idx="297">
                  <c:v>0</c:v>
                </c:pt>
                <c:pt idx="298">
                  <c:v>8.8</c:v>
                </c:pt>
                <c:pt idx="299">
                  <c:v>0</c:v>
                </c:pt>
                <c:pt idx="300">
                  <c:v>8.1</c:v>
                </c:pt>
                <c:pt idx="301">
                  <c:v>0</c:v>
                </c:pt>
                <c:pt idx="302">
                  <c:v>8.2</c:v>
                </c:pt>
                <c:pt idx="303">
                  <c:v>3.9</c:v>
                </c:pt>
                <c:pt idx="304">
                  <c:v>0</c:v>
                </c:pt>
                <c:pt idx="305">
                  <c:v>1</c:v>
                </c:pt>
                <c:pt idx="306">
                  <c:v>2</c:v>
                </c:pt>
                <c:pt idx="307">
                  <c:v>0</c:v>
                </c:pt>
                <c:pt idx="308">
                  <c:v>0</c:v>
                </c:pt>
                <c:pt idx="309">
                  <c:v>125.9</c:v>
                </c:pt>
                <c:pt idx="310">
                  <c:v>64.8</c:v>
                </c:pt>
                <c:pt idx="311">
                  <c:v>159.3</c:v>
                </c:pt>
                <c:pt idx="312">
                  <c:v>30.8</c:v>
                </c:pt>
                <c:pt idx="313">
                  <c:v>0</c:v>
                </c:pt>
                <c:pt idx="314">
                  <c:v>8.6</c:v>
                </c:pt>
                <c:pt idx="315">
                  <c:v>1.2</c:v>
                </c:pt>
                <c:pt idx="316">
                  <c:v>8.2</c:v>
                </c:pt>
                <c:pt idx="317">
                  <c:v>1.1</c:v>
                </c:pt>
                <c:pt idx="318">
                  <c:v>86.1</c:v>
                </c:pt>
                <c:pt idx="319">
                  <c:v>348.1</c:v>
                </c:pt>
                <c:pt idx="320">
                  <c:v>45.9</c:v>
                </c:pt>
                <c:pt idx="321">
                  <c:v>148.7</c:v>
                </c:pt>
                <c:pt idx="322">
                  <c:v>8.9</c:v>
                </c:pt>
                <c:pt idx="323">
                  <c:v>3.5</c:v>
                </c:pt>
                <c:pt idx="324">
                  <c:v>1</c:v>
                </c:pt>
                <c:pt idx="325">
                  <c:v>2</c:v>
                </c:pt>
                <c:pt idx="326">
                  <c:v>2</c:v>
                </c:pt>
                <c:pt idx="327">
                  <c:v>1</c:v>
                </c:pt>
                <c:pt idx="328">
                  <c:v>6.5</c:v>
                </c:pt>
                <c:pt idx="329">
                  <c:v>5.4</c:v>
                </c:pt>
                <c:pt idx="330">
                  <c:v>4.1</c:v>
                </c:pt>
                <c:pt idx="331">
                  <c:v>4.9</c:v>
                </c:pt>
                <c:pt idx="332">
                  <c:v>4</c:v>
                </c:pt>
                <c:pt idx="333">
                  <c:v>6.1</c:v>
                </c:pt>
                <c:pt idx="334">
                  <c:v>9</c:v>
                </c:pt>
                <c:pt idx="335">
                  <c:v>2</c:v>
                </c:pt>
                <c:pt idx="336">
                  <c:v>9</c:v>
                </c:pt>
                <c:pt idx="337">
                  <c:v>1</c:v>
                </c:pt>
                <c:pt idx="338">
                  <c:v>8</c:v>
                </c:pt>
                <c:pt idx="339">
                  <c:v>4.6</c:v>
                </c:pt>
                <c:pt idx="340">
                  <c:v>4.4</c:v>
                </c:pt>
                <c:pt idx="341">
                  <c:v>4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3</c:v>
                </c:pt>
                <c:pt idx="347">
                  <c:v>9.8</c:v>
                </c:pt>
                <c:pt idx="348">
                  <c:v>0</c:v>
                </c:pt>
                <c:pt idx="349">
                  <c:v>10</c:v>
                </c:pt>
                <c:pt idx="350">
                  <c:v>4</c:v>
                </c:pt>
                <c:pt idx="351">
                  <c:v>4</c:v>
                </c:pt>
                <c:pt idx="352">
                  <c:v>173.4</c:v>
                </c:pt>
                <c:pt idx="353">
                  <c:v>129.8</c:v>
                </c:pt>
                <c:pt idx="354">
                  <c:v>49</c:v>
                </c:pt>
                <c:pt idx="355">
                  <c:v>8</c:v>
                </c:pt>
                <c:pt idx="356">
                  <c:v>4</c:v>
                </c:pt>
                <c:pt idx="357">
                  <c:v>4</c:v>
                </c:pt>
                <c:pt idx="358">
                  <c:v>5.9</c:v>
                </c:pt>
                <c:pt idx="359">
                  <c:v>4.1</c:v>
                </c:pt>
                <c:pt idx="360">
                  <c:v>9</c:v>
                </c:pt>
                <c:pt idx="361">
                  <c:v>27.6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3.8</c:v>
                </c:pt>
                <c:pt idx="367">
                  <c:v>6.2</c:v>
                </c:pt>
                <c:pt idx="368">
                  <c:v>6.1</c:v>
                </c:pt>
                <c:pt idx="369">
                  <c:v>5.8</c:v>
                </c:pt>
                <c:pt idx="370">
                  <c:v>11.3</c:v>
                </c:pt>
                <c:pt idx="371">
                  <c:v>1</c:v>
                </c:pt>
                <c:pt idx="372">
                  <c:v>9.6</c:v>
                </c:pt>
                <c:pt idx="373">
                  <c:v>3</c:v>
                </c:pt>
                <c:pt idx="374">
                  <c:v>10.1</c:v>
                </c:pt>
                <c:pt idx="375">
                  <c:v>1</c:v>
                </c:pt>
                <c:pt idx="376">
                  <c:v>8</c:v>
                </c:pt>
                <c:pt idx="377">
                  <c:v>3.8</c:v>
                </c:pt>
                <c:pt idx="378">
                  <c:v>4.2</c:v>
                </c:pt>
                <c:pt idx="379">
                  <c:v>6</c:v>
                </c:pt>
              </c:numCache>
            </c:numRef>
          </c:val>
        </c:ser>
        <c:ser>
          <c:idx val="2"/>
          <c:order val="2"/>
          <c:tx>
            <c:v>Ctrl c18</c:v>
          </c:tx>
          <c:spPr>
            <a:ln w="28575"/>
          </c:spPr>
          <c:cat>
            <c:numRef>
              <c:f>Controllers!$Z$45:$Z$424</c:f>
              <c:numCache>
                <c:formatCode>General</c:formatCode>
                <c:ptCount val="380"/>
                <c:pt idx="0">
                  <c:v>42620.4615972222</c:v>
                </c:pt>
                <c:pt idx="1">
                  <c:v>42620.4616087963</c:v>
                </c:pt>
                <c:pt idx="2">
                  <c:v>42620.4616203704</c:v>
                </c:pt>
                <c:pt idx="3">
                  <c:v>42620.4616319444</c:v>
                </c:pt>
                <c:pt idx="4">
                  <c:v>42620.4616435185</c:v>
                </c:pt>
                <c:pt idx="5">
                  <c:v>42620.4616550926</c:v>
                </c:pt>
                <c:pt idx="6">
                  <c:v>42620.4616666667</c:v>
                </c:pt>
                <c:pt idx="7">
                  <c:v>42620.4616782407</c:v>
                </c:pt>
                <c:pt idx="8">
                  <c:v>42620.4616898148</c:v>
                </c:pt>
                <c:pt idx="9">
                  <c:v>42620.4617013889</c:v>
                </c:pt>
                <c:pt idx="10">
                  <c:v>42620.461712963</c:v>
                </c:pt>
                <c:pt idx="11">
                  <c:v>42620.461724537</c:v>
                </c:pt>
                <c:pt idx="12">
                  <c:v>42620.4617361111</c:v>
                </c:pt>
                <c:pt idx="13">
                  <c:v>42620.4617476852</c:v>
                </c:pt>
                <c:pt idx="14">
                  <c:v>42620.4617592593</c:v>
                </c:pt>
                <c:pt idx="15">
                  <c:v>42620.4617708333</c:v>
                </c:pt>
                <c:pt idx="16">
                  <c:v>42620.4617824074</c:v>
                </c:pt>
                <c:pt idx="17">
                  <c:v>42620.4617939815</c:v>
                </c:pt>
                <c:pt idx="18">
                  <c:v>42620.4618055556</c:v>
                </c:pt>
                <c:pt idx="19">
                  <c:v>42620.4628587963</c:v>
                </c:pt>
                <c:pt idx="20">
                  <c:v>42620.4628703704</c:v>
                </c:pt>
                <c:pt idx="21">
                  <c:v>42620.4628819444</c:v>
                </c:pt>
                <c:pt idx="22">
                  <c:v>42620.4628935185</c:v>
                </c:pt>
                <c:pt idx="23">
                  <c:v>42620.4629050926</c:v>
                </c:pt>
                <c:pt idx="24">
                  <c:v>42620.4629166667</c:v>
                </c:pt>
                <c:pt idx="25">
                  <c:v>42620.4629282407</c:v>
                </c:pt>
                <c:pt idx="26">
                  <c:v>42620.4629398148</c:v>
                </c:pt>
                <c:pt idx="27">
                  <c:v>42620.4629513889</c:v>
                </c:pt>
                <c:pt idx="28">
                  <c:v>42620.462962963</c:v>
                </c:pt>
                <c:pt idx="29">
                  <c:v>42620.462974537</c:v>
                </c:pt>
                <c:pt idx="30">
                  <c:v>42620.4629861111</c:v>
                </c:pt>
                <c:pt idx="31">
                  <c:v>42620.4629976852</c:v>
                </c:pt>
                <c:pt idx="32">
                  <c:v>42620.4630092593</c:v>
                </c:pt>
                <c:pt idx="33">
                  <c:v>42620.4630208333</c:v>
                </c:pt>
                <c:pt idx="34">
                  <c:v>42620.4630324074</c:v>
                </c:pt>
                <c:pt idx="35">
                  <c:v>42620.4630439815</c:v>
                </c:pt>
                <c:pt idx="36">
                  <c:v>42620.4630555556</c:v>
                </c:pt>
                <c:pt idx="37">
                  <c:v>42620.4630671296</c:v>
                </c:pt>
                <c:pt idx="38">
                  <c:v>42620.4640509259</c:v>
                </c:pt>
                <c:pt idx="39">
                  <c:v>42620.4640625</c:v>
                </c:pt>
                <c:pt idx="40">
                  <c:v>42620.4640740741</c:v>
                </c:pt>
                <c:pt idx="41">
                  <c:v>42620.4640856481</c:v>
                </c:pt>
                <c:pt idx="42">
                  <c:v>42620.4640972222</c:v>
                </c:pt>
                <c:pt idx="43">
                  <c:v>42620.4641087963</c:v>
                </c:pt>
                <c:pt idx="44">
                  <c:v>42620.4641203704</c:v>
                </c:pt>
                <c:pt idx="45">
                  <c:v>42620.4641319444</c:v>
                </c:pt>
                <c:pt idx="46">
                  <c:v>42620.4641435185</c:v>
                </c:pt>
                <c:pt idx="47">
                  <c:v>42620.4641550926</c:v>
                </c:pt>
                <c:pt idx="48">
                  <c:v>42620.4641666667</c:v>
                </c:pt>
                <c:pt idx="49">
                  <c:v>42620.4641782407</c:v>
                </c:pt>
                <c:pt idx="50">
                  <c:v>42620.4641898148</c:v>
                </c:pt>
                <c:pt idx="51">
                  <c:v>42620.4642013889</c:v>
                </c:pt>
                <c:pt idx="52">
                  <c:v>42620.464212963</c:v>
                </c:pt>
                <c:pt idx="53">
                  <c:v>42620.464224537</c:v>
                </c:pt>
                <c:pt idx="54">
                  <c:v>42620.4642361111</c:v>
                </c:pt>
                <c:pt idx="55">
                  <c:v>42620.4642476852</c:v>
                </c:pt>
                <c:pt idx="56">
                  <c:v>42620.4642592593</c:v>
                </c:pt>
                <c:pt idx="57">
                  <c:v>42620.4653356482</c:v>
                </c:pt>
                <c:pt idx="58">
                  <c:v>42620.4653472222</c:v>
                </c:pt>
                <c:pt idx="59">
                  <c:v>42620.4653587963</c:v>
                </c:pt>
                <c:pt idx="60">
                  <c:v>42620.4653703704</c:v>
                </c:pt>
                <c:pt idx="61">
                  <c:v>42620.4653819444</c:v>
                </c:pt>
                <c:pt idx="62">
                  <c:v>42620.4653935185</c:v>
                </c:pt>
                <c:pt idx="63">
                  <c:v>42620.4654050926</c:v>
                </c:pt>
                <c:pt idx="64">
                  <c:v>42620.4654166667</c:v>
                </c:pt>
                <c:pt idx="65">
                  <c:v>42620.4654282407</c:v>
                </c:pt>
                <c:pt idx="66">
                  <c:v>42620.4654398148</c:v>
                </c:pt>
                <c:pt idx="67">
                  <c:v>42620.4654513889</c:v>
                </c:pt>
                <c:pt idx="68">
                  <c:v>42620.465462963</c:v>
                </c:pt>
                <c:pt idx="69">
                  <c:v>42620.465474537</c:v>
                </c:pt>
                <c:pt idx="70">
                  <c:v>42620.4654861111</c:v>
                </c:pt>
                <c:pt idx="71">
                  <c:v>42620.4654976852</c:v>
                </c:pt>
                <c:pt idx="72">
                  <c:v>42620.4655092593</c:v>
                </c:pt>
                <c:pt idx="73">
                  <c:v>42620.4655208333</c:v>
                </c:pt>
                <c:pt idx="74">
                  <c:v>42620.4655324074</c:v>
                </c:pt>
                <c:pt idx="75">
                  <c:v>42620.4655439815</c:v>
                </c:pt>
                <c:pt idx="76">
                  <c:v>42620.4664930556</c:v>
                </c:pt>
                <c:pt idx="77">
                  <c:v>42620.4665046296</c:v>
                </c:pt>
                <c:pt idx="78">
                  <c:v>42620.4665162037</c:v>
                </c:pt>
                <c:pt idx="79">
                  <c:v>42620.4665277778</c:v>
                </c:pt>
                <c:pt idx="80">
                  <c:v>42620.4665393519</c:v>
                </c:pt>
                <c:pt idx="81">
                  <c:v>42620.4665509259</c:v>
                </c:pt>
                <c:pt idx="82">
                  <c:v>42620.4665625</c:v>
                </c:pt>
                <c:pt idx="83">
                  <c:v>42620.4665740741</c:v>
                </c:pt>
                <c:pt idx="84">
                  <c:v>42620.4665856482</c:v>
                </c:pt>
                <c:pt idx="85">
                  <c:v>42620.4665972222</c:v>
                </c:pt>
                <c:pt idx="86">
                  <c:v>42620.4666087963</c:v>
                </c:pt>
                <c:pt idx="87">
                  <c:v>42620.4666203704</c:v>
                </c:pt>
                <c:pt idx="88">
                  <c:v>42620.4666319444</c:v>
                </c:pt>
                <c:pt idx="89">
                  <c:v>42620.4666435185</c:v>
                </c:pt>
                <c:pt idx="90">
                  <c:v>42620.4666550926</c:v>
                </c:pt>
                <c:pt idx="91">
                  <c:v>42620.4666666667</c:v>
                </c:pt>
                <c:pt idx="92">
                  <c:v>42620.4666782407</c:v>
                </c:pt>
                <c:pt idx="93">
                  <c:v>42620.4666898148</c:v>
                </c:pt>
                <c:pt idx="94">
                  <c:v>42620.4667013889</c:v>
                </c:pt>
                <c:pt idx="95">
                  <c:v>42620.4678472222</c:v>
                </c:pt>
                <c:pt idx="96">
                  <c:v>42620.4678587963</c:v>
                </c:pt>
                <c:pt idx="97">
                  <c:v>42620.4678703704</c:v>
                </c:pt>
                <c:pt idx="98">
                  <c:v>42620.4678819444</c:v>
                </c:pt>
                <c:pt idx="99">
                  <c:v>42620.4678935185</c:v>
                </c:pt>
                <c:pt idx="100">
                  <c:v>42620.4679050926</c:v>
                </c:pt>
                <c:pt idx="101">
                  <c:v>42620.4679166667</c:v>
                </c:pt>
                <c:pt idx="102">
                  <c:v>42620.4679282407</c:v>
                </c:pt>
                <c:pt idx="103">
                  <c:v>42620.4679398148</c:v>
                </c:pt>
                <c:pt idx="104">
                  <c:v>42620.4679513889</c:v>
                </c:pt>
                <c:pt idx="105">
                  <c:v>42620.467962963</c:v>
                </c:pt>
                <c:pt idx="106">
                  <c:v>42620.467974537</c:v>
                </c:pt>
                <c:pt idx="107">
                  <c:v>42620.4679861111</c:v>
                </c:pt>
                <c:pt idx="108">
                  <c:v>42620.4679976852</c:v>
                </c:pt>
                <c:pt idx="109">
                  <c:v>42620.4680092593</c:v>
                </c:pt>
                <c:pt idx="110">
                  <c:v>42620.4680208333</c:v>
                </c:pt>
                <c:pt idx="111">
                  <c:v>42620.4680324074</c:v>
                </c:pt>
                <c:pt idx="112">
                  <c:v>42620.4680439815</c:v>
                </c:pt>
                <c:pt idx="113">
                  <c:v>42620.4680555556</c:v>
                </c:pt>
                <c:pt idx="114">
                  <c:v>42620.4693055556</c:v>
                </c:pt>
                <c:pt idx="115">
                  <c:v>42620.4693171296</c:v>
                </c:pt>
                <c:pt idx="116">
                  <c:v>42620.4693287037</c:v>
                </c:pt>
                <c:pt idx="117">
                  <c:v>42620.4693402778</c:v>
                </c:pt>
                <c:pt idx="118">
                  <c:v>42620.4693518519</c:v>
                </c:pt>
                <c:pt idx="119">
                  <c:v>42620.4693634259</c:v>
                </c:pt>
                <c:pt idx="120">
                  <c:v>42620.469375</c:v>
                </c:pt>
                <c:pt idx="121">
                  <c:v>42620.4693865741</c:v>
                </c:pt>
                <c:pt idx="122">
                  <c:v>42620.4693981481</c:v>
                </c:pt>
                <c:pt idx="123">
                  <c:v>42620.4694097222</c:v>
                </c:pt>
                <c:pt idx="124">
                  <c:v>42620.4694212963</c:v>
                </c:pt>
                <c:pt idx="125">
                  <c:v>42620.4694328704</c:v>
                </c:pt>
                <c:pt idx="126">
                  <c:v>42620.4694444444</c:v>
                </c:pt>
                <c:pt idx="127">
                  <c:v>42620.4694560185</c:v>
                </c:pt>
                <c:pt idx="128">
                  <c:v>42620.4694675926</c:v>
                </c:pt>
                <c:pt idx="129">
                  <c:v>42620.4694791667</c:v>
                </c:pt>
                <c:pt idx="130">
                  <c:v>42620.4694907407</c:v>
                </c:pt>
                <c:pt idx="131">
                  <c:v>42620.4695023148</c:v>
                </c:pt>
                <c:pt idx="132">
                  <c:v>42620.4695138889</c:v>
                </c:pt>
                <c:pt idx="133">
                  <c:v>42620.470625</c:v>
                </c:pt>
                <c:pt idx="134">
                  <c:v>42620.4706365741</c:v>
                </c:pt>
                <c:pt idx="135">
                  <c:v>42620.4706481481</c:v>
                </c:pt>
                <c:pt idx="136">
                  <c:v>42620.4706597222</c:v>
                </c:pt>
                <c:pt idx="137">
                  <c:v>42620.4706712963</c:v>
                </c:pt>
                <c:pt idx="138">
                  <c:v>42620.4706828704</c:v>
                </c:pt>
                <c:pt idx="139">
                  <c:v>42620.4706944444</c:v>
                </c:pt>
                <c:pt idx="140">
                  <c:v>42620.4707060185</c:v>
                </c:pt>
                <c:pt idx="141">
                  <c:v>42620.4707175926</c:v>
                </c:pt>
                <c:pt idx="142">
                  <c:v>42620.4707291667</c:v>
                </c:pt>
                <c:pt idx="143">
                  <c:v>42620.4707407407</c:v>
                </c:pt>
                <c:pt idx="144">
                  <c:v>42620.4707523148</c:v>
                </c:pt>
                <c:pt idx="145">
                  <c:v>42620.4707638889</c:v>
                </c:pt>
                <c:pt idx="146">
                  <c:v>42620.470775463</c:v>
                </c:pt>
                <c:pt idx="147">
                  <c:v>42620.470787037</c:v>
                </c:pt>
                <c:pt idx="148">
                  <c:v>42620.4707986111</c:v>
                </c:pt>
                <c:pt idx="149">
                  <c:v>42620.4708101852</c:v>
                </c:pt>
                <c:pt idx="150">
                  <c:v>42620.4708217593</c:v>
                </c:pt>
                <c:pt idx="151">
                  <c:v>42620.4708333333</c:v>
                </c:pt>
                <c:pt idx="152">
                  <c:v>42620.4718055556</c:v>
                </c:pt>
                <c:pt idx="153">
                  <c:v>42620.4718171296</c:v>
                </c:pt>
                <c:pt idx="154">
                  <c:v>42620.4718287037</c:v>
                </c:pt>
                <c:pt idx="155">
                  <c:v>42620.4718402778</c:v>
                </c:pt>
                <c:pt idx="156">
                  <c:v>42620.4718518518</c:v>
                </c:pt>
                <c:pt idx="157">
                  <c:v>42620.4718634259</c:v>
                </c:pt>
                <c:pt idx="158">
                  <c:v>42620.471875</c:v>
                </c:pt>
                <c:pt idx="159">
                  <c:v>42620.4718865741</c:v>
                </c:pt>
                <c:pt idx="160">
                  <c:v>42620.4718981481</c:v>
                </c:pt>
                <c:pt idx="161">
                  <c:v>42620.4719097222</c:v>
                </c:pt>
                <c:pt idx="162">
                  <c:v>42620.4719212963</c:v>
                </c:pt>
                <c:pt idx="163">
                  <c:v>42620.4719328704</c:v>
                </c:pt>
                <c:pt idx="164">
                  <c:v>42620.4719444444</c:v>
                </c:pt>
                <c:pt idx="165">
                  <c:v>42620.4719560185</c:v>
                </c:pt>
                <c:pt idx="166">
                  <c:v>42620.4719675926</c:v>
                </c:pt>
                <c:pt idx="167">
                  <c:v>42620.4719791667</c:v>
                </c:pt>
                <c:pt idx="168">
                  <c:v>42620.4719907407</c:v>
                </c:pt>
                <c:pt idx="169">
                  <c:v>42620.4720023148</c:v>
                </c:pt>
                <c:pt idx="170">
                  <c:v>42620.4720138889</c:v>
                </c:pt>
                <c:pt idx="171">
                  <c:v>42620.4730555556</c:v>
                </c:pt>
                <c:pt idx="172">
                  <c:v>42620.4730671296</c:v>
                </c:pt>
                <c:pt idx="173">
                  <c:v>42620.4730787037</c:v>
                </c:pt>
                <c:pt idx="174">
                  <c:v>42620.4730902778</c:v>
                </c:pt>
                <c:pt idx="175">
                  <c:v>42620.4731018519</c:v>
                </c:pt>
                <c:pt idx="176">
                  <c:v>42620.4731134259</c:v>
                </c:pt>
                <c:pt idx="177">
                  <c:v>42620.473125</c:v>
                </c:pt>
                <c:pt idx="178">
                  <c:v>42620.4731365741</c:v>
                </c:pt>
                <c:pt idx="179">
                  <c:v>42620.4731481482</c:v>
                </c:pt>
                <c:pt idx="180">
                  <c:v>42620.4731597222</c:v>
                </c:pt>
                <c:pt idx="181">
                  <c:v>42620.4731712963</c:v>
                </c:pt>
                <c:pt idx="182">
                  <c:v>42620.4731828704</c:v>
                </c:pt>
                <c:pt idx="183">
                  <c:v>42620.4731944444</c:v>
                </c:pt>
                <c:pt idx="184">
                  <c:v>42620.4732060185</c:v>
                </c:pt>
                <c:pt idx="185">
                  <c:v>42620.4732175926</c:v>
                </c:pt>
                <c:pt idx="186">
                  <c:v>42620.4732291667</c:v>
                </c:pt>
                <c:pt idx="187">
                  <c:v>42620.4732407407</c:v>
                </c:pt>
                <c:pt idx="188">
                  <c:v>42620.4732523148</c:v>
                </c:pt>
                <c:pt idx="189">
                  <c:v>42620.4732638889</c:v>
                </c:pt>
                <c:pt idx="190">
                  <c:v>42620.4742939815</c:v>
                </c:pt>
                <c:pt idx="191">
                  <c:v>42620.4743055556</c:v>
                </c:pt>
                <c:pt idx="192">
                  <c:v>42620.4743171296</c:v>
                </c:pt>
                <c:pt idx="193">
                  <c:v>42620.4743287037</c:v>
                </c:pt>
                <c:pt idx="194">
                  <c:v>42620.4743402778</c:v>
                </c:pt>
                <c:pt idx="195">
                  <c:v>42620.4743518519</c:v>
                </c:pt>
                <c:pt idx="196">
                  <c:v>42620.4743634259</c:v>
                </c:pt>
                <c:pt idx="197">
                  <c:v>42620.474375</c:v>
                </c:pt>
                <c:pt idx="198">
                  <c:v>42620.4743865741</c:v>
                </c:pt>
                <c:pt idx="199">
                  <c:v>42620.4743981482</c:v>
                </c:pt>
                <c:pt idx="200">
                  <c:v>42620.4744097222</c:v>
                </c:pt>
                <c:pt idx="201">
                  <c:v>42620.4744212963</c:v>
                </c:pt>
                <c:pt idx="202">
                  <c:v>42620.4744328704</c:v>
                </c:pt>
                <c:pt idx="203">
                  <c:v>42620.4744444444</c:v>
                </c:pt>
                <c:pt idx="204">
                  <c:v>42620.4744560185</c:v>
                </c:pt>
                <c:pt idx="205">
                  <c:v>42620.4744675926</c:v>
                </c:pt>
                <c:pt idx="206">
                  <c:v>42620.4744791667</c:v>
                </c:pt>
                <c:pt idx="207">
                  <c:v>42620.4744907407</c:v>
                </c:pt>
                <c:pt idx="208">
                  <c:v>42620.4745023148</c:v>
                </c:pt>
                <c:pt idx="209">
                  <c:v>42620.4755787037</c:v>
                </c:pt>
                <c:pt idx="210">
                  <c:v>42620.4755902778</c:v>
                </c:pt>
                <c:pt idx="211">
                  <c:v>42620.4756018519</c:v>
                </c:pt>
                <c:pt idx="212">
                  <c:v>42620.4756134259</c:v>
                </c:pt>
                <c:pt idx="213">
                  <c:v>42620.475625</c:v>
                </c:pt>
                <c:pt idx="214">
                  <c:v>42620.4756365741</c:v>
                </c:pt>
                <c:pt idx="215">
                  <c:v>42620.4756481481</c:v>
                </c:pt>
                <c:pt idx="216">
                  <c:v>42620.4756597222</c:v>
                </c:pt>
                <c:pt idx="217">
                  <c:v>42620.4756712963</c:v>
                </c:pt>
                <c:pt idx="218">
                  <c:v>42620.4756828704</c:v>
                </c:pt>
                <c:pt idx="219">
                  <c:v>42620.4756944444</c:v>
                </c:pt>
                <c:pt idx="220">
                  <c:v>42620.4757060185</c:v>
                </c:pt>
                <c:pt idx="221">
                  <c:v>42620.4757175926</c:v>
                </c:pt>
                <c:pt idx="222">
                  <c:v>42620.4757291667</c:v>
                </c:pt>
                <c:pt idx="223">
                  <c:v>42620.4757407407</c:v>
                </c:pt>
                <c:pt idx="224">
                  <c:v>42620.4757523148</c:v>
                </c:pt>
                <c:pt idx="225">
                  <c:v>42620.4757638889</c:v>
                </c:pt>
                <c:pt idx="226">
                  <c:v>42620.475775463</c:v>
                </c:pt>
                <c:pt idx="227">
                  <c:v>42620.475787037</c:v>
                </c:pt>
                <c:pt idx="228">
                  <c:v>42620.4768402778</c:v>
                </c:pt>
                <c:pt idx="229">
                  <c:v>42620.4768518519</c:v>
                </c:pt>
                <c:pt idx="230">
                  <c:v>42620.4768634259</c:v>
                </c:pt>
                <c:pt idx="231">
                  <c:v>42620.476875</c:v>
                </c:pt>
                <c:pt idx="232">
                  <c:v>42620.4768865741</c:v>
                </c:pt>
                <c:pt idx="233">
                  <c:v>42620.4768981481</c:v>
                </c:pt>
                <c:pt idx="234">
                  <c:v>42620.4769097222</c:v>
                </c:pt>
                <c:pt idx="235">
                  <c:v>42620.4769212963</c:v>
                </c:pt>
                <c:pt idx="236">
                  <c:v>42620.4769328704</c:v>
                </c:pt>
                <c:pt idx="237">
                  <c:v>42620.4769444444</c:v>
                </c:pt>
                <c:pt idx="238">
                  <c:v>42620.4769560185</c:v>
                </c:pt>
                <c:pt idx="239">
                  <c:v>42620.4769675926</c:v>
                </c:pt>
                <c:pt idx="240">
                  <c:v>42620.4769791667</c:v>
                </c:pt>
                <c:pt idx="241">
                  <c:v>42620.4769907407</c:v>
                </c:pt>
                <c:pt idx="242">
                  <c:v>42620.4770023148</c:v>
                </c:pt>
                <c:pt idx="243">
                  <c:v>42620.4770138889</c:v>
                </c:pt>
                <c:pt idx="244">
                  <c:v>42620.477025463</c:v>
                </c:pt>
                <c:pt idx="245">
                  <c:v>42620.477037037</c:v>
                </c:pt>
                <c:pt idx="246">
                  <c:v>42620.4770486111</c:v>
                </c:pt>
                <c:pt idx="247">
                  <c:v>42620.4780092593</c:v>
                </c:pt>
                <c:pt idx="248">
                  <c:v>42620.4780208333</c:v>
                </c:pt>
                <c:pt idx="249">
                  <c:v>42620.4780324074</c:v>
                </c:pt>
                <c:pt idx="250">
                  <c:v>42620.4780439815</c:v>
                </c:pt>
                <c:pt idx="251">
                  <c:v>42620.4780555556</c:v>
                </c:pt>
                <c:pt idx="252">
                  <c:v>42620.4780671296</c:v>
                </c:pt>
                <c:pt idx="253">
                  <c:v>42620.4780787037</c:v>
                </c:pt>
                <c:pt idx="254">
                  <c:v>42620.4780902778</c:v>
                </c:pt>
                <c:pt idx="255">
                  <c:v>42620.4781018519</c:v>
                </c:pt>
                <c:pt idx="256">
                  <c:v>42620.4781134259</c:v>
                </c:pt>
                <c:pt idx="257">
                  <c:v>42620.478125</c:v>
                </c:pt>
                <c:pt idx="258">
                  <c:v>42620.4781365741</c:v>
                </c:pt>
                <c:pt idx="259">
                  <c:v>42620.4781481481</c:v>
                </c:pt>
                <c:pt idx="260">
                  <c:v>42620.4781597222</c:v>
                </c:pt>
                <c:pt idx="261">
                  <c:v>42620.4781712963</c:v>
                </c:pt>
                <c:pt idx="262">
                  <c:v>42620.4781828704</c:v>
                </c:pt>
                <c:pt idx="263">
                  <c:v>42620.4781944444</c:v>
                </c:pt>
                <c:pt idx="264">
                  <c:v>42620.4782060185</c:v>
                </c:pt>
                <c:pt idx="265">
                  <c:v>42620.4782175926</c:v>
                </c:pt>
                <c:pt idx="266">
                  <c:v>42620.479224537</c:v>
                </c:pt>
                <c:pt idx="267">
                  <c:v>42620.4792361111</c:v>
                </c:pt>
                <c:pt idx="268">
                  <c:v>42620.4792476852</c:v>
                </c:pt>
                <c:pt idx="269">
                  <c:v>42620.4792592593</c:v>
                </c:pt>
                <c:pt idx="270">
                  <c:v>42620.4792708333</c:v>
                </c:pt>
                <c:pt idx="271">
                  <c:v>42620.4792824074</c:v>
                </c:pt>
                <c:pt idx="272">
                  <c:v>42620.4792939815</c:v>
                </c:pt>
                <c:pt idx="273">
                  <c:v>42620.4793055556</c:v>
                </c:pt>
                <c:pt idx="274">
                  <c:v>42620.4793171296</c:v>
                </c:pt>
                <c:pt idx="275">
                  <c:v>42620.4793287037</c:v>
                </c:pt>
                <c:pt idx="276">
                  <c:v>42620.4793402778</c:v>
                </c:pt>
                <c:pt idx="277">
                  <c:v>42620.4793518518</c:v>
                </c:pt>
                <c:pt idx="278">
                  <c:v>42620.4793634259</c:v>
                </c:pt>
                <c:pt idx="279">
                  <c:v>42620.479375</c:v>
                </c:pt>
                <c:pt idx="280">
                  <c:v>42620.4793865741</c:v>
                </c:pt>
                <c:pt idx="281">
                  <c:v>42620.4793981481</c:v>
                </c:pt>
                <c:pt idx="282">
                  <c:v>42620.4794097222</c:v>
                </c:pt>
                <c:pt idx="283">
                  <c:v>42620.4794212963</c:v>
                </c:pt>
                <c:pt idx="284">
                  <c:v>42620.4794328704</c:v>
                </c:pt>
                <c:pt idx="285">
                  <c:v>42620.4805324074</c:v>
                </c:pt>
                <c:pt idx="286">
                  <c:v>42620.4805439815</c:v>
                </c:pt>
                <c:pt idx="287">
                  <c:v>42620.4805555556</c:v>
                </c:pt>
                <c:pt idx="288">
                  <c:v>42620.4805671296</c:v>
                </c:pt>
                <c:pt idx="289">
                  <c:v>42620.4805787037</c:v>
                </c:pt>
                <c:pt idx="290">
                  <c:v>42620.4805902778</c:v>
                </c:pt>
                <c:pt idx="291">
                  <c:v>42620.4806018519</c:v>
                </c:pt>
                <c:pt idx="292">
                  <c:v>42620.4806134259</c:v>
                </c:pt>
                <c:pt idx="293">
                  <c:v>42620.480625</c:v>
                </c:pt>
                <c:pt idx="294">
                  <c:v>42620.4806365741</c:v>
                </c:pt>
                <c:pt idx="295">
                  <c:v>42620.4806481482</c:v>
                </c:pt>
                <c:pt idx="296">
                  <c:v>42620.4806597222</c:v>
                </c:pt>
                <c:pt idx="297">
                  <c:v>42620.4806712963</c:v>
                </c:pt>
                <c:pt idx="298">
                  <c:v>42620.4806828704</c:v>
                </c:pt>
                <c:pt idx="299">
                  <c:v>42620.4806944444</c:v>
                </c:pt>
                <c:pt idx="300">
                  <c:v>42620.4807060185</c:v>
                </c:pt>
                <c:pt idx="301">
                  <c:v>42620.4807175926</c:v>
                </c:pt>
                <c:pt idx="302">
                  <c:v>42620.4807291667</c:v>
                </c:pt>
                <c:pt idx="303">
                  <c:v>42620.4807407407</c:v>
                </c:pt>
                <c:pt idx="304">
                  <c:v>42620.4818518519</c:v>
                </c:pt>
                <c:pt idx="305">
                  <c:v>42620.4818634259</c:v>
                </c:pt>
                <c:pt idx="306">
                  <c:v>42620.481875</c:v>
                </c:pt>
                <c:pt idx="307">
                  <c:v>42620.4818865741</c:v>
                </c:pt>
                <c:pt idx="308">
                  <c:v>42620.4818981482</c:v>
                </c:pt>
                <c:pt idx="309">
                  <c:v>42620.4819097222</c:v>
                </c:pt>
                <c:pt idx="310">
                  <c:v>42620.4819212963</c:v>
                </c:pt>
                <c:pt idx="311">
                  <c:v>42620.4819328704</c:v>
                </c:pt>
                <c:pt idx="312">
                  <c:v>42620.4819444444</c:v>
                </c:pt>
                <c:pt idx="313">
                  <c:v>42620.4819560185</c:v>
                </c:pt>
                <c:pt idx="314">
                  <c:v>42620.4819675926</c:v>
                </c:pt>
                <c:pt idx="315">
                  <c:v>42620.4819791667</c:v>
                </c:pt>
                <c:pt idx="316">
                  <c:v>42620.4819907407</c:v>
                </c:pt>
                <c:pt idx="317">
                  <c:v>42620.4820023148</c:v>
                </c:pt>
                <c:pt idx="318">
                  <c:v>42620.4820138889</c:v>
                </c:pt>
                <c:pt idx="319">
                  <c:v>42620.482025463</c:v>
                </c:pt>
                <c:pt idx="320">
                  <c:v>42620.482037037</c:v>
                </c:pt>
                <c:pt idx="321">
                  <c:v>42620.4820486111</c:v>
                </c:pt>
                <c:pt idx="322">
                  <c:v>42620.4820601852</c:v>
                </c:pt>
                <c:pt idx="323">
                  <c:v>42620.4831018519</c:v>
                </c:pt>
                <c:pt idx="324">
                  <c:v>42620.4831134259</c:v>
                </c:pt>
                <c:pt idx="325">
                  <c:v>42620.483125</c:v>
                </c:pt>
                <c:pt idx="326">
                  <c:v>42620.4831365741</c:v>
                </c:pt>
                <c:pt idx="327">
                  <c:v>42620.4831481481</c:v>
                </c:pt>
                <c:pt idx="328">
                  <c:v>42620.4831597222</c:v>
                </c:pt>
                <c:pt idx="329">
                  <c:v>42620.4831712963</c:v>
                </c:pt>
                <c:pt idx="330">
                  <c:v>42620.4831828704</c:v>
                </c:pt>
                <c:pt idx="331">
                  <c:v>42620.4831944444</c:v>
                </c:pt>
                <c:pt idx="332">
                  <c:v>42620.4832060185</c:v>
                </c:pt>
                <c:pt idx="333">
                  <c:v>42620.4832175926</c:v>
                </c:pt>
                <c:pt idx="334">
                  <c:v>42620.4832291667</c:v>
                </c:pt>
                <c:pt idx="335">
                  <c:v>42620.4832407407</c:v>
                </c:pt>
                <c:pt idx="336">
                  <c:v>42620.4832523148</c:v>
                </c:pt>
                <c:pt idx="337">
                  <c:v>42620.4832638889</c:v>
                </c:pt>
                <c:pt idx="338">
                  <c:v>42620.483275463</c:v>
                </c:pt>
                <c:pt idx="339">
                  <c:v>42620.483287037</c:v>
                </c:pt>
                <c:pt idx="340">
                  <c:v>42620.4832986111</c:v>
                </c:pt>
                <c:pt idx="341">
                  <c:v>42620.4833101852</c:v>
                </c:pt>
                <c:pt idx="342">
                  <c:v>42620.4842939815</c:v>
                </c:pt>
                <c:pt idx="343">
                  <c:v>42620.4843055556</c:v>
                </c:pt>
                <c:pt idx="344">
                  <c:v>42620.4843171296</c:v>
                </c:pt>
                <c:pt idx="345">
                  <c:v>42620.4843287037</c:v>
                </c:pt>
                <c:pt idx="346">
                  <c:v>42620.4843402778</c:v>
                </c:pt>
                <c:pt idx="347">
                  <c:v>42620.4843518519</c:v>
                </c:pt>
                <c:pt idx="348">
                  <c:v>42620.4843634259</c:v>
                </c:pt>
                <c:pt idx="349">
                  <c:v>42620.484375</c:v>
                </c:pt>
                <c:pt idx="350">
                  <c:v>42620.4843865741</c:v>
                </c:pt>
                <c:pt idx="351">
                  <c:v>42620.4843981481</c:v>
                </c:pt>
                <c:pt idx="352">
                  <c:v>42620.4844097222</c:v>
                </c:pt>
                <c:pt idx="353">
                  <c:v>42620.4844212963</c:v>
                </c:pt>
                <c:pt idx="354">
                  <c:v>42620.4844328704</c:v>
                </c:pt>
                <c:pt idx="355">
                  <c:v>42620.4844444444</c:v>
                </c:pt>
                <c:pt idx="356">
                  <c:v>42620.4844560185</c:v>
                </c:pt>
                <c:pt idx="357">
                  <c:v>42620.4844675926</c:v>
                </c:pt>
                <c:pt idx="358">
                  <c:v>42620.4844791667</c:v>
                </c:pt>
                <c:pt idx="359">
                  <c:v>42620.4844907407</c:v>
                </c:pt>
                <c:pt idx="360">
                  <c:v>42620.4845023148</c:v>
                </c:pt>
                <c:pt idx="361">
                  <c:v>42620.485462963</c:v>
                </c:pt>
                <c:pt idx="362">
                  <c:v>42620.485474537</c:v>
                </c:pt>
                <c:pt idx="363">
                  <c:v>42620.4854861111</c:v>
                </c:pt>
                <c:pt idx="364">
                  <c:v>42620.4854976852</c:v>
                </c:pt>
                <c:pt idx="365">
                  <c:v>42620.4855092593</c:v>
                </c:pt>
                <c:pt idx="366">
                  <c:v>42620.4855208333</c:v>
                </c:pt>
                <c:pt idx="367">
                  <c:v>42620.4855324074</c:v>
                </c:pt>
                <c:pt idx="368">
                  <c:v>42620.4855439815</c:v>
                </c:pt>
                <c:pt idx="369">
                  <c:v>42620.4855555556</c:v>
                </c:pt>
                <c:pt idx="370">
                  <c:v>42620.4855671296</c:v>
                </c:pt>
                <c:pt idx="371">
                  <c:v>42620.4855787037</c:v>
                </c:pt>
                <c:pt idx="372">
                  <c:v>42620.4855902778</c:v>
                </c:pt>
                <c:pt idx="373">
                  <c:v>42620.4856018519</c:v>
                </c:pt>
                <c:pt idx="374">
                  <c:v>42620.4856134259</c:v>
                </c:pt>
                <c:pt idx="375">
                  <c:v>42620.485625</c:v>
                </c:pt>
                <c:pt idx="376">
                  <c:v>42620.4856365741</c:v>
                </c:pt>
                <c:pt idx="377">
                  <c:v>42620.4856481481</c:v>
                </c:pt>
                <c:pt idx="378">
                  <c:v>42620.4856597222</c:v>
                </c:pt>
                <c:pt idx="379">
                  <c:v>42620.4856712963</c:v>
                </c:pt>
              </c:numCache>
            </c:numRef>
          </c:cat>
          <c:val>
            <c:numRef>
              <c:f>Controllers!$AB$45:$AB$424</c:f>
              <c:numCache>
                <c:formatCode>General</c:formatCode>
                <c:ptCount val="380"/>
                <c:pt idx="0">
                  <c:v>811.9</c:v>
                </c:pt>
                <c:pt idx="1">
                  <c:v>1706.4</c:v>
                </c:pt>
                <c:pt idx="2">
                  <c:v>651.5</c:v>
                </c:pt>
                <c:pt idx="3">
                  <c:v>1012.7</c:v>
                </c:pt>
                <c:pt idx="4">
                  <c:v>1916.4</c:v>
                </c:pt>
                <c:pt idx="5">
                  <c:v>1182</c:v>
                </c:pt>
                <c:pt idx="6">
                  <c:v>913.5</c:v>
                </c:pt>
                <c:pt idx="7">
                  <c:v>2785.7</c:v>
                </c:pt>
                <c:pt idx="8">
                  <c:v>915.1</c:v>
                </c:pt>
                <c:pt idx="9">
                  <c:v>404.6</c:v>
                </c:pt>
                <c:pt idx="10">
                  <c:v>743.8</c:v>
                </c:pt>
                <c:pt idx="11">
                  <c:v>546.9</c:v>
                </c:pt>
                <c:pt idx="12">
                  <c:v>16389.9</c:v>
                </c:pt>
                <c:pt idx="13">
                  <c:v>19461.7</c:v>
                </c:pt>
                <c:pt idx="14">
                  <c:v>14806.3</c:v>
                </c:pt>
                <c:pt idx="15">
                  <c:v>13871.1</c:v>
                </c:pt>
                <c:pt idx="16">
                  <c:v>2912.4</c:v>
                </c:pt>
                <c:pt idx="17">
                  <c:v>1321.8</c:v>
                </c:pt>
                <c:pt idx="18">
                  <c:v>953.6</c:v>
                </c:pt>
                <c:pt idx="19">
                  <c:v>1710.1</c:v>
                </c:pt>
                <c:pt idx="20">
                  <c:v>1502.8</c:v>
                </c:pt>
                <c:pt idx="21">
                  <c:v>662.6</c:v>
                </c:pt>
                <c:pt idx="22">
                  <c:v>722</c:v>
                </c:pt>
                <c:pt idx="23">
                  <c:v>520.8</c:v>
                </c:pt>
                <c:pt idx="24">
                  <c:v>1153.8</c:v>
                </c:pt>
                <c:pt idx="25">
                  <c:v>659.8</c:v>
                </c:pt>
                <c:pt idx="26">
                  <c:v>1197.8</c:v>
                </c:pt>
                <c:pt idx="27">
                  <c:v>752.4</c:v>
                </c:pt>
                <c:pt idx="28">
                  <c:v>1435.2</c:v>
                </c:pt>
                <c:pt idx="29">
                  <c:v>1417.7</c:v>
                </c:pt>
                <c:pt idx="30">
                  <c:v>2282.3</c:v>
                </c:pt>
                <c:pt idx="31">
                  <c:v>758.1</c:v>
                </c:pt>
                <c:pt idx="32">
                  <c:v>755.9</c:v>
                </c:pt>
                <c:pt idx="33">
                  <c:v>553.9</c:v>
                </c:pt>
                <c:pt idx="34">
                  <c:v>574</c:v>
                </c:pt>
                <c:pt idx="35">
                  <c:v>1274.8</c:v>
                </c:pt>
                <c:pt idx="36">
                  <c:v>989.8</c:v>
                </c:pt>
                <c:pt idx="37">
                  <c:v>700.4</c:v>
                </c:pt>
                <c:pt idx="38">
                  <c:v>794</c:v>
                </c:pt>
                <c:pt idx="39">
                  <c:v>115.7</c:v>
                </c:pt>
                <c:pt idx="40">
                  <c:v>700.8</c:v>
                </c:pt>
                <c:pt idx="41">
                  <c:v>1309.5</c:v>
                </c:pt>
                <c:pt idx="42">
                  <c:v>136.6</c:v>
                </c:pt>
                <c:pt idx="43">
                  <c:v>966.4</c:v>
                </c:pt>
                <c:pt idx="44">
                  <c:v>184.3</c:v>
                </c:pt>
                <c:pt idx="45">
                  <c:v>622.6</c:v>
                </c:pt>
                <c:pt idx="46">
                  <c:v>462.1</c:v>
                </c:pt>
                <c:pt idx="47">
                  <c:v>5761.3</c:v>
                </c:pt>
                <c:pt idx="48">
                  <c:v>15697.5</c:v>
                </c:pt>
                <c:pt idx="49">
                  <c:v>16583.1</c:v>
                </c:pt>
                <c:pt idx="50">
                  <c:v>14163.8</c:v>
                </c:pt>
                <c:pt idx="51">
                  <c:v>10889.2</c:v>
                </c:pt>
                <c:pt idx="52">
                  <c:v>2446.1</c:v>
                </c:pt>
                <c:pt idx="53">
                  <c:v>940.2</c:v>
                </c:pt>
                <c:pt idx="54">
                  <c:v>170.1</c:v>
                </c:pt>
                <c:pt idx="55">
                  <c:v>703.5</c:v>
                </c:pt>
                <c:pt idx="56">
                  <c:v>1036.8</c:v>
                </c:pt>
                <c:pt idx="57">
                  <c:v>307.6</c:v>
                </c:pt>
                <c:pt idx="58">
                  <c:v>1720.4</c:v>
                </c:pt>
                <c:pt idx="59">
                  <c:v>999.9</c:v>
                </c:pt>
                <c:pt idx="60">
                  <c:v>1132.3</c:v>
                </c:pt>
                <c:pt idx="61">
                  <c:v>1364.9</c:v>
                </c:pt>
                <c:pt idx="62">
                  <c:v>2080.2</c:v>
                </c:pt>
                <c:pt idx="63">
                  <c:v>1197.2</c:v>
                </c:pt>
                <c:pt idx="64">
                  <c:v>1924.9</c:v>
                </c:pt>
                <c:pt idx="65">
                  <c:v>945</c:v>
                </c:pt>
                <c:pt idx="66">
                  <c:v>1147.4</c:v>
                </c:pt>
                <c:pt idx="67">
                  <c:v>1043</c:v>
                </c:pt>
                <c:pt idx="68">
                  <c:v>1252.5</c:v>
                </c:pt>
                <c:pt idx="69">
                  <c:v>1356.6</c:v>
                </c:pt>
                <c:pt idx="70">
                  <c:v>1367.1</c:v>
                </c:pt>
                <c:pt idx="71">
                  <c:v>1231.9</c:v>
                </c:pt>
                <c:pt idx="72">
                  <c:v>441.2</c:v>
                </c:pt>
                <c:pt idx="73">
                  <c:v>756.9</c:v>
                </c:pt>
                <c:pt idx="74">
                  <c:v>775.7</c:v>
                </c:pt>
                <c:pt idx="75">
                  <c:v>7246.9</c:v>
                </c:pt>
                <c:pt idx="76">
                  <c:v>47.8</c:v>
                </c:pt>
                <c:pt idx="77">
                  <c:v>807.6</c:v>
                </c:pt>
                <c:pt idx="78">
                  <c:v>1230.1</c:v>
                </c:pt>
                <c:pt idx="79">
                  <c:v>1141.6</c:v>
                </c:pt>
                <c:pt idx="80">
                  <c:v>962.8</c:v>
                </c:pt>
                <c:pt idx="81">
                  <c:v>719.4</c:v>
                </c:pt>
                <c:pt idx="82">
                  <c:v>507.9</c:v>
                </c:pt>
                <c:pt idx="83">
                  <c:v>332.3</c:v>
                </c:pt>
                <c:pt idx="84">
                  <c:v>275.8</c:v>
                </c:pt>
                <c:pt idx="85">
                  <c:v>16553.8</c:v>
                </c:pt>
                <c:pt idx="86">
                  <c:v>11002</c:v>
                </c:pt>
                <c:pt idx="87">
                  <c:v>18722.5</c:v>
                </c:pt>
                <c:pt idx="88">
                  <c:v>14130.9</c:v>
                </c:pt>
                <c:pt idx="89">
                  <c:v>1016.7</c:v>
                </c:pt>
                <c:pt idx="90">
                  <c:v>2423.7</c:v>
                </c:pt>
                <c:pt idx="91">
                  <c:v>1826.5</c:v>
                </c:pt>
                <c:pt idx="92">
                  <c:v>1627.1</c:v>
                </c:pt>
                <c:pt idx="93">
                  <c:v>1417.8</c:v>
                </c:pt>
                <c:pt idx="94">
                  <c:v>579.9</c:v>
                </c:pt>
                <c:pt idx="95">
                  <c:v>1836.5</c:v>
                </c:pt>
                <c:pt idx="96">
                  <c:v>1054.9</c:v>
                </c:pt>
                <c:pt idx="97">
                  <c:v>762.4</c:v>
                </c:pt>
                <c:pt idx="98">
                  <c:v>2910.3</c:v>
                </c:pt>
                <c:pt idx="99">
                  <c:v>10.5</c:v>
                </c:pt>
                <c:pt idx="100">
                  <c:v>586.8</c:v>
                </c:pt>
                <c:pt idx="101">
                  <c:v>981.4</c:v>
                </c:pt>
                <c:pt idx="102">
                  <c:v>421.3</c:v>
                </c:pt>
                <c:pt idx="103">
                  <c:v>1155</c:v>
                </c:pt>
                <c:pt idx="104">
                  <c:v>1147.3</c:v>
                </c:pt>
                <c:pt idx="105">
                  <c:v>861.7</c:v>
                </c:pt>
                <c:pt idx="106">
                  <c:v>10524.3</c:v>
                </c:pt>
                <c:pt idx="107">
                  <c:v>3080.6</c:v>
                </c:pt>
                <c:pt idx="108">
                  <c:v>11607.2</c:v>
                </c:pt>
                <c:pt idx="109">
                  <c:v>14911.4</c:v>
                </c:pt>
                <c:pt idx="110">
                  <c:v>12425.8</c:v>
                </c:pt>
                <c:pt idx="111">
                  <c:v>10623</c:v>
                </c:pt>
                <c:pt idx="112">
                  <c:v>2500.5</c:v>
                </c:pt>
                <c:pt idx="113">
                  <c:v>2262.8</c:v>
                </c:pt>
                <c:pt idx="114">
                  <c:v>755.6</c:v>
                </c:pt>
                <c:pt idx="115">
                  <c:v>458.5</c:v>
                </c:pt>
                <c:pt idx="116">
                  <c:v>243.9</c:v>
                </c:pt>
                <c:pt idx="117">
                  <c:v>202.9</c:v>
                </c:pt>
                <c:pt idx="118">
                  <c:v>11.5</c:v>
                </c:pt>
                <c:pt idx="119">
                  <c:v>997.8</c:v>
                </c:pt>
                <c:pt idx="120">
                  <c:v>534.4</c:v>
                </c:pt>
                <c:pt idx="121">
                  <c:v>3679</c:v>
                </c:pt>
                <c:pt idx="122">
                  <c:v>7023.8</c:v>
                </c:pt>
                <c:pt idx="123">
                  <c:v>9080.3</c:v>
                </c:pt>
                <c:pt idx="124">
                  <c:v>15671.2</c:v>
                </c:pt>
                <c:pt idx="125">
                  <c:v>17685.5</c:v>
                </c:pt>
                <c:pt idx="126">
                  <c:v>483.3</c:v>
                </c:pt>
                <c:pt idx="127">
                  <c:v>1285.7</c:v>
                </c:pt>
                <c:pt idx="128">
                  <c:v>979.9</c:v>
                </c:pt>
                <c:pt idx="129">
                  <c:v>4330.9</c:v>
                </c:pt>
                <c:pt idx="130">
                  <c:v>1559.5</c:v>
                </c:pt>
                <c:pt idx="131">
                  <c:v>2072.7</c:v>
                </c:pt>
                <c:pt idx="132">
                  <c:v>3742.7</c:v>
                </c:pt>
                <c:pt idx="133">
                  <c:v>1792.2</c:v>
                </c:pt>
                <c:pt idx="134">
                  <c:v>1146.3</c:v>
                </c:pt>
                <c:pt idx="135">
                  <c:v>246.5</c:v>
                </c:pt>
                <c:pt idx="136">
                  <c:v>1.8</c:v>
                </c:pt>
                <c:pt idx="137">
                  <c:v>0</c:v>
                </c:pt>
                <c:pt idx="138">
                  <c:v>1274.1</c:v>
                </c:pt>
                <c:pt idx="139">
                  <c:v>471.9</c:v>
                </c:pt>
                <c:pt idx="140">
                  <c:v>664.7</c:v>
                </c:pt>
                <c:pt idx="141">
                  <c:v>289.9</c:v>
                </c:pt>
                <c:pt idx="142">
                  <c:v>564.5</c:v>
                </c:pt>
                <c:pt idx="143">
                  <c:v>450.2</c:v>
                </c:pt>
                <c:pt idx="144">
                  <c:v>473.7</c:v>
                </c:pt>
                <c:pt idx="145">
                  <c:v>679.2</c:v>
                </c:pt>
                <c:pt idx="146">
                  <c:v>946</c:v>
                </c:pt>
                <c:pt idx="147">
                  <c:v>5537.3</c:v>
                </c:pt>
                <c:pt idx="148">
                  <c:v>11016.8</c:v>
                </c:pt>
                <c:pt idx="149">
                  <c:v>8359.2</c:v>
                </c:pt>
                <c:pt idx="150">
                  <c:v>17746.4</c:v>
                </c:pt>
                <c:pt idx="151">
                  <c:v>15673.2</c:v>
                </c:pt>
                <c:pt idx="152">
                  <c:v>2048.6</c:v>
                </c:pt>
                <c:pt idx="153">
                  <c:v>521.1</c:v>
                </c:pt>
                <c:pt idx="154">
                  <c:v>1161.2</c:v>
                </c:pt>
                <c:pt idx="155">
                  <c:v>42.3</c:v>
                </c:pt>
                <c:pt idx="156">
                  <c:v>868.9</c:v>
                </c:pt>
                <c:pt idx="157">
                  <c:v>824.1</c:v>
                </c:pt>
                <c:pt idx="158">
                  <c:v>313.1</c:v>
                </c:pt>
                <c:pt idx="159">
                  <c:v>356.7</c:v>
                </c:pt>
                <c:pt idx="160">
                  <c:v>184.1</c:v>
                </c:pt>
                <c:pt idx="161">
                  <c:v>521.5</c:v>
                </c:pt>
                <c:pt idx="162">
                  <c:v>597.5</c:v>
                </c:pt>
                <c:pt idx="163">
                  <c:v>418.3</c:v>
                </c:pt>
                <c:pt idx="164">
                  <c:v>412.9</c:v>
                </c:pt>
                <c:pt idx="165">
                  <c:v>255.4</c:v>
                </c:pt>
                <c:pt idx="166">
                  <c:v>561</c:v>
                </c:pt>
                <c:pt idx="167">
                  <c:v>1480.5</c:v>
                </c:pt>
                <c:pt idx="168">
                  <c:v>875.9</c:v>
                </c:pt>
                <c:pt idx="169">
                  <c:v>1887.9</c:v>
                </c:pt>
                <c:pt idx="170">
                  <c:v>1288.3</c:v>
                </c:pt>
                <c:pt idx="171">
                  <c:v>843.5</c:v>
                </c:pt>
                <c:pt idx="172">
                  <c:v>15780.4</c:v>
                </c:pt>
                <c:pt idx="173">
                  <c:v>16426.7</c:v>
                </c:pt>
                <c:pt idx="174">
                  <c:v>6042.8</c:v>
                </c:pt>
                <c:pt idx="175">
                  <c:v>570.1</c:v>
                </c:pt>
                <c:pt idx="176">
                  <c:v>516.3</c:v>
                </c:pt>
                <c:pt idx="177">
                  <c:v>109</c:v>
                </c:pt>
                <c:pt idx="178">
                  <c:v>477.7</c:v>
                </c:pt>
                <c:pt idx="179">
                  <c:v>185.5</c:v>
                </c:pt>
                <c:pt idx="180">
                  <c:v>1013.8</c:v>
                </c:pt>
                <c:pt idx="181">
                  <c:v>878.3</c:v>
                </c:pt>
                <c:pt idx="182">
                  <c:v>2268.4</c:v>
                </c:pt>
                <c:pt idx="183">
                  <c:v>1786.8</c:v>
                </c:pt>
                <c:pt idx="184">
                  <c:v>752.5</c:v>
                </c:pt>
                <c:pt idx="185">
                  <c:v>424</c:v>
                </c:pt>
                <c:pt idx="186">
                  <c:v>569.3</c:v>
                </c:pt>
                <c:pt idx="187">
                  <c:v>546.9</c:v>
                </c:pt>
                <c:pt idx="188">
                  <c:v>56.9</c:v>
                </c:pt>
                <c:pt idx="189">
                  <c:v>936.3</c:v>
                </c:pt>
                <c:pt idx="190">
                  <c:v>214.9</c:v>
                </c:pt>
                <c:pt idx="191">
                  <c:v>230</c:v>
                </c:pt>
                <c:pt idx="192">
                  <c:v>545.6</c:v>
                </c:pt>
                <c:pt idx="193">
                  <c:v>625.6</c:v>
                </c:pt>
                <c:pt idx="194">
                  <c:v>260.3</c:v>
                </c:pt>
                <c:pt idx="195">
                  <c:v>587.1</c:v>
                </c:pt>
                <c:pt idx="196">
                  <c:v>3079.9</c:v>
                </c:pt>
                <c:pt idx="197">
                  <c:v>1060.5</c:v>
                </c:pt>
                <c:pt idx="198">
                  <c:v>1810.7</c:v>
                </c:pt>
                <c:pt idx="199">
                  <c:v>758.5</c:v>
                </c:pt>
                <c:pt idx="200">
                  <c:v>701.3</c:v>
                </c:pt>
                <c:pt idx="201">
                  <c:v>895.7</c:v>
                </c:pt>
                <c:pt idx="202">
                  <c:v>7247.2</c:v>
                </c:pt>
                <c:pt idx="203">
                  <c:v>6383.3</c:v>
                </c:pt>
                <c:pt idx="204">
                  <c:v>18015.2</c:v>
                </c:pt>
                <c:pt idx="205">
                  <c:v>21695.4</c:v>
                </c:pt>
                <c:pt idx="206">
                  <c:v>9911.7</c:v>
                </c:pt>
                <c:pt idx="207">
                  <c:v>2168.9</c:v>
                </c:pt>
                <c:pt idx="208">
                  <c:v>1184.3</c:v>
                </c:pt>
                <c:pt idx="209">
                  <c:v>2374.9</c:v>
                </c:pt>
                <c:pt idx="210">
                  <c:v>70</c:v>
                </c:pt>
                <c:pt idx="211">
                  <c:v>2287.2</c:v>
                </c:pt>
                <c:pt idx="212">
                  <c:v>990</c:v>
                </c:pt>
                <c:pt idx="213">
                  <c:v>146.6</c:v>
                </c:pt>
                <c:pt idx="214">
                  <c:v>386</c:v>
                </c:pt>
                <c:pt idx="215">
                  <c:v>456.4</c:v>
                </c:pt>
                <c:pt idx="216">
                  <c:v>545.9</c:v>
                </c:pt>
                <c:pt idx="217">
                  <c:v>1690.7</c:v>
                </c:pt>
                <c:pt idx="218">
                  <c:v>928</c:v>
                </c:pt>
                <c:pt idx="219">
                  <c:v>361.2</c:v>
                </c:pt>
                <c:pt idx="220">
                  <c:v>568.4</c:v>
                </c:pt>
                <c:pt idx="221">
                  <c:v>1009.3</c:v>
                </c:pt>
                <c:pt idx="222">
                  <c:v>1893.2</c:v>
                </c:pt>
                <c:pt idx="223">
                  <c:v>477.9</c:v>
                </c:pt>
                <c:pt idx="224">
                  <c:v>733</c:v>
                </c:pt>
                <c:pt idx="225">
                  <c:v>573.3</c:v>
                </c:pt>
                <c:pt idx="226">
                  <c:v>879.4</c:v>
                </c:pt>
                <c:pt idx="227">
                  <c:v>609.1</c:v>
                </c:pt>
                <c:pt idx="228">
                  <c:v>708.1</c:v>
                </c:pt>
                <c:pt idx="229">
                  <c:v>289.8</c:v>
                </c:pt>
                <c:pt idx="230">
                  <c:v>1017</c:v>
                </c:pt>
                <c:pt idx="231">
                  <c:v>1695.7</c:v>
                </c:pt>
                <c:pt idx="232">
                  <c:v>9054.2</c:v>
                </c:pt>
                <c:pt idx="233">
                  <c:v>18779.2</c:v>
                </c:pt>
                <c:pt idx="234">
                  <c:v>9756.5</c:v>
                </c:pt>
                <c:pt idx="235">
                  <c:v>1771.1</c:v>
                </c:pt>
                <c:pt idx="236">
                  <c:v>1193.6</c:v>
                </c:pt>
                <c:pt idx="237">
                  <c:v>434.9</c:v>
                </c:pt>
                <c:pt idx="238">
                  <c:v>786.7</c:v>
                </c:pt>
                <c:pt idx="239">
                  <c:v>3914.7</c:v>
                </c:pt>
                <c:pt idx="240">
                  <c:v>1191.6</c:v>
                </c:pt>
                <c:pt idx="241">
                  <c:v>203.6</c:v>
                </c:pt>
                <c:pt idx="242">
                  <c:v>7149.8</c:v>
                </c:pt>
                <c:pt idx="243">
                  <c:v>809.7</c:v>
                </c:pt>
                <c:pt idx="244">
                  <c:v>747.4</c:v>
                </c:pt>
                <c:pt idx="245">
                  <c:v>322.1</c:v>
                </c:pt>
                <c:pt idx="246">
                  <c:v>944.1</c:v>
                </c:pt>
                <c:pt idx="247">
                  <c:v>1417.2</c:v>
                </c:pt>
                <c:pt idx="248">
                  <c:v>1076.5</c:v>
                </c:pt>
                <c:pt idx="249">
                  <c:v>533.9</c:v>
                </c:pt>
                <c:pt idx="250">
                  <c:v>563.7</c:v>
                </c:pt>
                <c:pt idx="251">
                  <c:v>585.3</c:v>
                </c:pt>
                <c:pt idx="252">
                  <c:v>626.5</c:v>
                </c:pt>
                <c:pt idx="253">
                  <c:v>1356.6</c:v>
                </c:pt>
                <c:pt idx="254">
                  <c:v>569.5</c:v>
                </c:pt>
                <c:pt idx="255">
                  <c:v>589.2</c:v>
                </c:pt>
                <c:pt idx="256">
                  <c:v>1724.2</c:v>
                </c:pt>
                <c:pt idx="257">
                  <c:v>700.9</c:v>
                </c:pt>
                <c:pt idx="258">
                  <c:v>3512.3</c:v>
                </c:pt>
                <c:pt idx="259">
                  <c:v>562.8</c:v>
                </c:pt>
                <c:pt idx="260">
                  <c:v>858.9</c:v>
                </c:pt>
                <c:pt idx="261">
                  <c:v>730.5</c:v>
                </c:pt>
                <c:pt idx="262">
                  <c:v>4004.1</c:v>
                </c:pt>
                <c:pt idx="263">
                  <c:v>1207.1</c:v>
                </c:pt>
                <c:pt idx="264">
                  <c:v>1889.4</c:v>
                </c:pt>
                <c:pt idx="265">
                  <c:v>1138.1</c:v>
                </c:pt>
                <c:pt idx="266">
                  <c:v>494.7</c:v>
                </c:pt>
                <c:pt idx="267">
                  <c:v>60</c:v>
                </c:pt>
                <c:pt idx="268">
                  <c:v>526.5</c:v>
                </c:pt>
                <c:pt idx="269">
                  <c:v>3123.9</c:v>
                </c:pt>
                <c:pt idx="270">
                  <c:v>469</c:v>
                </c:pt>
                <c:pt idx="271">
                  <c:v>1918.4</c:v>
                </c:pt>
                <c:pt idx="272">
                  <c:v>2997.2</c:v>
                </c:pt>
                <c:pt idx="273">
                  <c:v>506.6</c:v>
                </c:pt>
                <c:pt idx="274">
                  <c:v>11903.3</c:v>
                </c:pt>
                <c:pt idx="275">
                  <c:v>12072.8</c:v>
                </c:pt>
                <c:pt idx="276">
                  <c:v>15523.9</c:v>
                </c:pt>
                <c:pt idx="277">
                  <c:v>4590.1</c:v>
                </c:pt>
                <c:pt idx="278">
                  <c:v>1670.4</c:v>
                </c:pt>
                <c:pt idx="279">
                  <c:v>1211.9</c:v>
                </c:pt>
                <c:pt idx="280">
                  <c:v>660.1</c:v>
                </c:pt>
                <c:pt idx="281">
                  <c:v>682</c:v>
                </c:pt>
                <c:pt idx="282">
                  <c:v>3566.6</c:v>
                </c:pt>
                <c:pt idx="283">
                  <c:v>693.2</c:v>
                </c:pt>
                <c:pt idx="284">
                  <c:v>1001.1</c:v>
                </c:pt>
                <c:pt idx="285">
                  <c:v>5623.4</c:v>
                </c:pt>
                <c:pt idx="286">
                  <c:v>663.8</c:v>
                </c:pt>
                <c:pt idx="287">
                  <c:v>1546.5</c:v>
                </c:pt>
                <c:pt idx="288">
                  <c:v>1385.1</c:v>
                </c:pt>
                <c:pt idx="289">
                  <c:v>1974.5</c:v>
                </c:pt>
                <c:pt idx="290">
                  <c:v>1080.4</c:v>
                </c:pt>
                <c:pt idx="291">
                  <c:v>599.1</c:v>
                </c:pt>
                <c:pt idx="292">
                  <c:v>349.7</c:v>
                </c:pt>
                <c:pt idx="293">
                  <c:v>810.6</c:v>
                </c:pt>
                <c:pt idx="294">
                  <c:v>573</c:v>
                </c:pt>
                <c:pt idx="295">
                  <c:v>723</c:v>
                </c:pt>
                <c:pt idx="296">
                  <c:v>1111.4</c:v>
                </c:pt>
                <c:pt idx="297">
                  <c:v>847.1</c:v>
                </c:pt>
                <c:pt idx="298">
                  <c:v>859.4</c:v>
                </c:pt>
                <c:pt idx="299">
                  <c:v>5840</c:v>
                </c:pt>
                <c:pt idx="300">
                  <c:v>15986.3</c:v>
                </c:pt>
                <c:pt idx="301">
                  <c:v>12711</c:v>
                </c:pt>
                <c:pt idx="302">
                  <c:v>7480.2</c:v>
                </c:pt>
                <c:pt idx="303">
                  <c:v>1978.9</c:v>
                </c:pt>
                <c:pt idx="304">
                  <c:v>794.2</c:v>
                </c:pt>
                <c:pt idx="305">
                  <c:v>342.1</c:v>
                </c:pt>
                <c:pt idx="306">
                  <c:v>907.5</c:v>
                </c:pt>
                <c:pt idx="307">
                  <c:v>391.8</c:v>
                </c:pt>
                <c:pt idx="308">
                  <c:v>1770.8</c:v>
                </c:pt>
                <c:pt idx="309">
                  <c:v>6541.4</c:v>
                </c:pt>
                <c:pt idx="310">
                  <c:v>1244.2</c:v>
                </c:pt>
                <c:pt idx="311">
                  <c:v>1151.9</c:v>
                </c:pt>
                <c:pt idx="312">
                  <c:v>1611</c:v>
                </c:pt>
                <c:pt idx="313">
                  <c:v>1308.5</c:v>
                </c:pt>
                <c:pt idx="314">
                  <c:v>3167.4</c:v>
                </c:pt>
                <c:pt idx="315">
                  <c:v>2522.2</c:v>
                </c:pt>
                <c:pt idx="316">
                  <c:v>1874.6</c:v>
                </c:pt>
                <c:pt idx="317">
                  <c:v>1283.8</c:v>
                </c:pt>
                <c:pt idx="318">
                  <c:v>1329</c:v>
                </c:pt>
                <c:pt idx="319">
                  <c:v>586.1</c:v>
                </c:pt>
                <c:pt idx="320">
                  <c:v>2056.8</c:v>
                </c:pt>
                <c:pt idx="321">
                  <c:v>2204.5</c:v>
                </c:pt>
                <c:pt idx="322">
                  <c:v>1163.4</c:v>
                </c:pt>
                <c:pt idx="323">
                  <c:v>551.9</c:v>
                </c:pt>
                <c:pt idx="324">
                  <c:v>1682.7</c:v>
                </c:pt>
                <c:pt idx="325">
                  <c:v>1197.9</c:v>
                </c:pt>
                <c:pt idx="326">
                  <c:v>5456.1</c:v>
                </c:pt>
                <c:pt idx="327">
                  <c:v>17465.5</c:v>
                </c:pt>
                <c:pt idx="328">
                  <c:v>16202.1</c:v>
                </c:pt>
                <c:pt idx="329">
                  <c:v>7129.6</c:v>
                </c:pt>
                <c:pt idx="330">
                  <c:v>1249.9</c:v>
                </c:pt>
                <c:pt idx="331">
                  <c:v>1230.9</c:v>
                </c:pt>
                <c:pt idx="332">
                  <c:v>914.8</c:v>
                </c:pt>
                <c:pt idx="333">
                  <c:v>764.7</c:v>
                </c:pt>
                <c:pt idx="334">
                  <c:v>2496.1</c:v>
                </c:pt>
                <c:pt idx="335">
                  <c:v>843.1</c:v>
                </c:pt>
                <c:pt idx="336">
                  <c:v>1107.2</c:v>
                </c:pt>
                <c:pt idx="337">
                  <c:v>931.3</c:v>
                </c:pt>
                <c:pt idx="338">
                  <c:v>2937.4</c:v>
                </c:pt>
                <c:pt idx="339">
                  <c:v>1185.6</c:v>
                </c:pt>
                <c:pt idx="340">
                  <c:v>1513.9</c:v>
                </c:pt>
                <c:pt idx="341">
                  <c:v>1082.4</c:v>
                </c:pt>
                <c:pt idx="342">
                  <c:v>878.8</c:v>
                </c:pt>
                <c:pt idx="343">
                  <c:v>946.4</c:v>
                </c:pt>
                <c:pt idx="344">
                  <c:v>417.5</c:v>
                </c:pt>
                <c:pt idx="345">
                  <c:v>417</c:v>
                </c:pt>
                <c:pt idx="346">
                  <c:v>921.6</c:v>
                </c:pt>
                <c:pt idx="347">
                  <c:v>875.3</c:v>
                </c:pt>
                <c:pt idx="348">
                  <c:v>369.6</c:v>
                </c:pt>
                <c:pt idx="349">
                  <c:v>872</c:v>
                </c:pt>
                <c:pt idx="350">
                  <c:v>349.6</c:v>
                </c:pt>
                <c:pt idx="351">
                  <c:v>1218.5</c:v>
                </c:pt>
                <c:pt idx="352">
                  <c:v>528</c:v>
                </c:pt>
                <c:pt idx="353">
                  <c:v>1353.7</c:v>
                </c:pt>
                <c:pt idx="354">
                  <c:v>620.6</c:v>
                </c:pt>
                <c:pt idx="355">
                  <c:v>1112.4</c:v>
                </c:pt>
                <c:pt idx="356">
                  <c:v>425.6</c:v>
                </c:pt>
                <c:pt idx="357">
                  <c:v>948.5</c:v>
                </c:pt>
                <c:pt idx="358">
                  <c:v>803</c:v>
                </c:pt>
                <c:pt idx="359">
                  <c:v>685.2</c:v>
                </c:pt>
                <c:pt idx="360">
                  <c:v>944.9</c:v>
                </c:pt>
                <c:pt idx="361">
                  <c:v>178</c:v>
                </c:pt>
                <c:pt idx="362">
                  <c:v>1352.8</c:v>
                </c:pt>
                <c:pt idx="363">
                  <c:v>1163.2</c:v>
                </c:pt>
                <c:pt idx="364">
                  <c:v>602.5</c:v>
                </c:pt>
                <c:pt idx="365">
                  <c:v>747.3</c:v>
                </c:pt>
                <c:pt idx="366">
                  <c:v>3068.4</c:v>
                </c:pt>
                <c:pt idx="367">
                  <c:v>393.9</c:v>
                </c:pt>
                <c:pt idx="368">
                  <c:v>550</c:v>
                </c:pt>
                <c:pt idx="369">
                  <c:v>16100.3</c:v>
                </c:pt>
                <c:pt idx="370">
                  <c:v>15176.1</c:v>
                </c:pt>
                <c:pt idx="371">
                  <c:v>2358.1</c:v>
                </c:pt>
                <c:pt idx="372">
                  <c:v>727.1</c:v>
                </c:pt>
                <c:pt idx="373">
                  <c:v>446.4</c:v>
                </c:pt>
                <c:pt idx="374">
                  <c:v>673.3</c:v>
                </c:pt>
                <c:pt idx="375">
                  <c:v>504.6</c:v>
                </c:pt>
                <c:pt idx="376">
                  <c:v>966</c:v>
                </c:pt>
                <c:pt idx="377">
                  <c:v>461.6</c:v>
                </c:pt>
                <c:pt idx="378">
                  <c:v>627.6</c:v>
                </c:pt>
                <c:pt idx="379">
                  <c:v>370.7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Date/Time</a:t>
                </a:r>
              </a:p>
            </c:rich>
          </c:tx>
          <c:layout/>
        </c:title>
        <c:numFmt formatCode="ddd m/d/yy hh:mm:ss" sourceLinked="0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guds.847c8e32.tegu-2016.09.07.11.03.56 KB Reads/Sec</a:t>
            </a:r>
          </a:p>
        </c:rich>
      </c:tx>
      <c:layout/>
    </c:title>
    <c:plotArea>
      <c:layout/>
      <c:areaChart>
        <c:grouping val="stacked"/>
        <c:ser>
          <c:idx val="0"/>
          <c:order val="0"/>
          <c:tx>
            <c:v>Ctrl c0</c:v>
          </c:tx>
          <c:spPr>
            <a:ln w="28575"/>
          </c:spPr>
          <c:cat>
            <c:numRef>
              <c:f>Controllers!$D$45:$D$424</c:f>
              <c:numCache>
                <c:formatCode>General</c:formatCode>
                <c:ptCount val="380"/>
                <c:pt idx="0">
                  <c:v>42620.4615972222</c:v>
                </c:pt>
                <c:pt idx="1">
                  <c:v>42620.4616087963</c:v>
                </c:pt>
                <c:pt idx="2">
                  <c:v>42620.4616203704</c:v>
                </c:pt>
                <c:pt idx="3">
                  <c:v>42620.4616319444</c:v>
                </c:pt>
                <c:pt idx="4">
                  <c:v>42620.4616435185</c:v>
                </c:pt>
                <c:pt idx="5">
                  <c:v>42620.4616550926</c:v>
                </c:pt>
                <c:pt idx="6">
                  <c:v>42620.4616666667</c:v>
                </c:pt>
                <c:pt idx="7">
                  <c:v>42620.4616782407</c:v>
                </c:pt>
                <c:pt idx="8">
                  <c:v>42620.4616898148</c:v>
                </c:pt>
                <c:pt idx="9">
                  <c:v>42620.4617013889</c:v>
                </c:pt>
                <c:pt idx="10">
                  <c:v>42620.461712963</c:v>
                </c:pt>
                <c:pt idx="11">
                  <c:v>42620.461724537</c:v>
                </c:pt>
                <c:pt idx="12">
                  <c:v>42620.4617361111</c:v>
                </c:pt>
                <c:pt idx="13">
                  <c:v>42620.4617476852</c:v>
                </c:pt>
                <c:pt idx="14">
                  <c:v>42620.4617592593</c:v>
                </c:pt>
                <c:pt idx="15">
                  <c:v>42620.4617708333</c:v>
                </c:pt>
                <c:pt idx="16">
                  <c:v>42620.4617824074</c:v>
                </c:pt>
                <c:pt idx="17">
                  <c:v>42620.4617939815</c:v>
                </c:pt>
                <c:pt idx="18">
                  <c:v>42620.4618055556</c:v>
                </c:pt>
                <c:pt idx="19">
                  <c:v>42620.4628587963</c:v>
                </c:pt>
                <c:pt idx="20">
                  <c:v>42620.4628703704</c:v>
                </c:pt>
                <c:pt idx="21">
                  <c:v>42620.4628819444</c:v>
                </c:pt>
                <c:pt idx="22">
                  <c:v>42620.4628935185</c:v>
                </c:pt>
                <c:pt idx="23">
                  <c:v>42620.4629050926</c:v>
                </c:pt>
                <c:pt idx="24">
                  <c:v>42620.4629166667</c:v>
                </c:pt>
                <c:pt idx="25">
                  <c:v>42620.4629282407</c:v>
                </c:pt>
                <c:pt idx="26">
                  <c:v>42620.4629398148</c:v>
                </c:pt>
                <c:pt idx="27">
                  <c:v>42620.4629513889</c:v>
                </c:pt>
                <c:pt idx="28">
                  <c:v>42620.462962963</c:v>
                </c:pt>
                <c:pt idx="29">
                  <c:v>42620.462974537</c:v>
                </c:pt>
                <c:pt idx="30">
                  <c:v>42620.4629861111</c:v>
                </c:pt>
                <c:pt idx="31">
                  <c:v>42620.4629976852</c:v>
                </c:pt>
                <c:pt idx="32">
                  <c:v>42620.4630092593</c:v>
                </c:pt>
                <c:pt idx="33">
                  <c:v>42620.4630208333</c:v>
                </c:pt>
                <c:pt idx="34">
                  <c:v>42620.4630324074</c:v>
                </c:pt>
                <c:pt idx="35">
                  <c:v>42620.4630439815</c:v>
                </c:pt>
                <c:pt idx="36">
                  <c:v>42620.4630555556</c:v>
                </c:pt>
                <c:pt idx="37">
                  <c:v>42620.4630671296</c:v>
                </c:pt>
                <c:pt idx="38">
                  <c:v>42620.4640509259</c:v>
                </c:pt>
                <c:pt idx="39">
                  <c:v>42620.4640625</c:v>
                </c:pt>
                <c:pt idx="40">
                  <c:v>42620.4640740741</c:v>
                </c:pt>
                <c:pt idx="41">
                  <c:v>42620.4640856481</c:v>
                </c:pt>
                <c:pt idx="42">
                  <c:v>42620.4640972222</c:v>
                </c:pt>
                <c:pt idx="43">
                  <c:v>42620.4641087963</c:v>
                </c:pt>
                <c:pt idx="44">
                  <c:v>42620.4641203704</c:v>
                </c:pt>
                <c:pt idx="45">
                  <c:v>42620.4641319444</c:v>
                </c:pt>
                <c:pt idx="46">
                  <c:v>42620.4641435185</c:v>
                </c:pt>
                <c:pt idx="47">
                  <c:v>42620.4641550926</c:v>
                </c:pt>
                <c:pt idx="48">
                  <c:v>42620.4641666667</c:v>
                </c:pt>
                <c:pt idx="49">
                  <c:v>42620.4641782407</c:v>
                </c:pt>
                <c:pt idx="50">
                  <c:v>42620.4641898148</c:v>
                </c:pt>
                <c:pt idx="51">
                  <c:v>42620.4642013889</c:v>
                </c:pt>
                <c:pt idx="52">
                  <c:v>42620.464212963</c:v>
                </c:pt>
                <c:pt idx="53">
                  <c:v>42620.464224537</c:v>
                </c:pt>
                <c:pt idx="54">
                  <c:v>42620.4642361111</c:v>
                </c:pt>
                <c:pt idx="55">
                  <c:v>42620.4642476852</c:v>
                </c:pt>
                <c:pt idx="56">
                  <c:v>42620.4642592593</c:v>
                </c:pt>
                <c:pt idx="57">
                  <c:v>42620.4653356482</c:v>
                </c:pt>
                <c:pt idx="58">
                  <c:v>42620.4653472222</c:v>
                </c:pt>
                <c:pt idx="59">
                  <c:v>42620.4653587963</c:v>
                </c:pt>
                <c:pt idx="60">
                  <c:v>42620.4653703704</c:v>
                </c:pt>
                <c:pt idx="61">
                  <c:v>42620.4653819444</c:v>
                </c:pt>
                <c:pt idx="62">
                  <c:v>42620.4653935185</c:v>
                </c:pt>
                <c:pt idx="63">
                  <c:v>42620.4654050926</c:v>
                </c:pt>
                <c:pt idx="64">
                  <c:v>42620.4654166667</c:v>
                </c:pt>
                <c:pt idx="65">
                  <c:v>42620.4654282407</c:v>
                </c:pt>
                <c:pt idx="66">
                  <c:v>42620.4654398148</c:v>
                </c:pt>
                <c:pt idx="67">
                  <c:v>42620.4654513889</c:v>
                </c:pt>
                <c:pt idx="68">
                  <c:v>42620.465462963</c:v>
                </c:pt>
                <c:pt idx="69">
                  <c:v>42620.465474537</c:v>
                </c:pt>
                <c:pt idx="70">
                  <c:v>42620.4654861111</c:v>
                </c:pt>
                <c:pt idx="71">
                  <c:v>42620.4654976852</c:v>
                </c:pt>
                <c:pt idx="72">
                  <c:v>42620.4655092593</c:v>
                </c:pt>
                <c:pt idx="73">
                  <c:v>42620.4655208333</c:v>
                </c:pt>
                <c:pt idx="74">
                  <c:v>42620.4655324074</c:v>
                </c:pt>
                <c:pt idx="75">
                  <c:v>42620.4655439815</c:v>
                </c:pt>
                <c:pt idx="76">
                  <c:v>42620.4664930556</c:v>
                </c:pt>
                <c:pt idx="77">
                  <c:v>42620.4665046296</c:v>
                </c:pt>
                <c:pt idx="78">
                  <c:v>42620.4665162037</c:v>
                </c:pt>
                <c:pt idx="79">
                  <c:v>42620.4665277778</c:v>
                </c:pt>
                <c:pt idx="80">
                  <c:v>42620.4665393519</c:v>
                </c:pt>
                <c:pt idx="81">
                  <c:v>42620.4665509259</c:v>
                </c:pt>
                <c:pt idx="82">
                  <c:v>42620.4665625</c:v>
                </c:pt>
                <c:pt idx="83">
                  <c:v>42620.4665740741</c:v>
                </c:pt>
                <c:pt idx="84">
                  <c:v>42620.4665856482</c:v>
                </c:pt>
                <c:pt idx="85">
                  <c:v>42620.4665972222</c:v>
                </c:pt>
                <c:pt idx="86">
                  <c:v>42620.4666087963</c:v>
                </c:pt>
                <c:pt idx="87">
                  <c:v>42620.4666203704</c:v>
                </c:pt>
                <c:pt idx="88">
                  <c:v>42620.4666319444</c:v>
                </c:pt>
                <c:pt idx="89">
                  <c:v>42620.4666435185</c:v>
                </c:pt>
                <c:pt idx="90">
                  <c:v>42620.4666550926</c:v>
                </c:pt>
                <c:pt idx="91">
                  <c:v>42620.4666666667</c:v>
                </c:pt>
                <c:pt idx="92">
                  <c:v>42620.4666782407</c:v>
                </c:pt>
                <c:pt idx="93">
                  <c:v>42620.4666898148</c:v>
                </c:pt>
                <c:pt idx="94">
                  <c:v>42620.4667013889</c:v>
                </c:pt>
                <c:pt idx="95">
                  <c:v>42620.4678472222</c:v>
                </c:pt>
                <c:pt idx="96">
                  <c:v>42620.4678587963</c:v>
                </c:pt>
                <c:pt idx="97">
                  <c:v>42620.4678703704</c:v>
                </c:pt>
                <c:pt idx="98">
                  <c:v>42620.4678819444</c:v>
                </c:pt>
                <c:pt idx="99">
                  <c:v>42620.4678935185</c:v>
                </c:pt>
                <c:pt idx="100">
                  <c:v>42620.4679050926</c:v>
                </c:pt>
                <c:pt idx="101">
                  <c:v>42620.4679166667</c:v>
                </c:pt>
                <c:pt idx="102">
                  <c:v>42620.4679282407</c:v>
                </c:pt>
                <c:pt idx="103">
                  <c:v>42620.4679398148</c:v>
                </c:pt>
                <c:pt idx="104">
                  <c:v>42620.4679513889</c:v>
                </c:pt>
                <c:pt idx="105">
                  <c:v>42620.467962963</c:v>
                </c:pt>
                <c:pt idx="106">
                  <c:v>42620.467974537</c:v>
                </c:pt>
                <c:pt idx="107">
                  <c:v>42620.4679861111</c:v>
                </c:pt>
                <c:pt idx="108">
                  <c:v>42620.4679976852</c:v>
                </c:pt>
                <c:pt idx="109">
                  <c:v>42620.4680092593</c:v>
                </c:pt>
                <c:pt idx="110">
                  <c:v>42620.4680208333</c:v>
                </c:pt>
                <c:pt idx="111">
                  <c:v>42620.4680324074</c:v>
                </c:pt>
                <c:pt idx="112">
                  <c:v>42620.4680439815</c:v>
                </c:pt>
                <c:pt idx="113">
                  <c:v>42620.4680555556</c:v>
                </c:pt>
                <c:pt idx="114">
                  <c:v>42620.4693055556</c:v>
                </c:pt>
                <c:pt idx="115">
                  <c:v>42620.4693171296</c:v>
                </c:pt>
                <c:pt idx="116">
                  <c:v>42620.4693287037</c:v>
                </c:pt>
                <c:pt idx="117">
                  <c:v>42620.4693402778</c:v>
                </c:pt>
                <c:pt idx="118">
                  <c:v>42620.4693518519</c:v>
                </c:pt>
                <c:pt idx="119">
                  <c:v>42620.4693634259</c:v>
                </c:pt>
                <c:pt idx="120">
                  <c:v>42620.469375</c:v>
                </c:pt>
                <c:pt idx="121">
                  <c:v>42620.4693865741</c:v>
                </c:pt>
                <c:pt idx="122">
                  <c:v>42620.4693981481</c:v>
                </c:pt>
                <c:pt idx="123">
                  <c:v>42620.4694097222</c:v>
                </c:pt>
                <c:pt idx="124">
                  <c:v>42620.4694212963</c:v>
                </c:pt>
                <c:pt idx="125">
                  <c:v>42620.4694328704</c:v>
                </c:pt>
                <c:pt idx="126">
                  <c:v>42620.4694444444</c:v>
                </c:pt>
                <c:pt idx="127">
                  <c:v>42620.4694560185</c:v>
                </c:pt>
                <c:pt idx="128">
                  <c:v>42620.4694675926</c:v>
                </c:pt>
                <c:pt idx="129">
                  <c:v>42620.4694791667</c:v>
                </c:pt>
                <c:pt idx="130">
                  <c:v>42620.4694907407</c:v>
                </c:pt>
                <c:pt idx="131">
                  <c:v>42620.4695023148</c:v>
                </c:pt>
                <c:pt idx="132">
                  <c:v>42620.4695138889</c:v>
                </c:pt>
                <c:pt idx="133">
                  <c:v>42620.470625</c:v>
                </c:pt>
                <c:pt idx="134">
                  <c:v>42620.4706365741</c:v>
                </c:pt>
                <c:pt idx="135">
                  <c:v>42620.4706481481</c:v>
                </c:pt>
                <c:pt idx="136">
                  <c:v>42620.4706597222</c:v>
                </c:pt>
                <c:pt idx="137">
                  <c:v>42620.4706712963</c:v>
                </c:pt>
                <c:pt idx="138">
                  <c:v>42620.4706828704</c:v>
                </c:pt>
                <c:pt idx="139">
                  <c:v>42620.4706944444</c:v>
                </c:pt>
                <c:pt idx="140">
                  <c:v>42620.4707060185</c:v>
                </c:pt>
                <c:pt idx="141">
                  <c:v>42620.4707175926</c:v>
                </c:pt>
                <c:pt idx="142">
                  <c:v>42620.4707291667</c:v>
                </c:pt>
                <c:pt idx="143">
                  <c:v>42620.4707407407</c:v>
                </c:pt>
                <c:pt idx="144">
                  <c:v>42620.4707523148</c:v>
                </c:pt>
                <c:pt idx="145">
                  <c:v>42620.4707638889</c:v>
                </c:pt>
                <c:pt idx="146">
                  <c:v>42620.470775463</c:v>
                </c:pt>
                <c:pt idx="147">
                  <c:v>42620.470787037</c:v>
                </c:pt>
                <c:pt idx="148">
                  <c:v>42620.4707986111</c:v>
                </c:pt>
                <c:pt idx="149">
                  <c:v>42620.4708101852</c:v>
                </c:pt>
                <c:pt idx="150">
                  <c:v>42620.4708217593</c:v>
                </c:pt>
                <c:pt idx="151">
                  <c:v>42620.4708333333</c:v>
                </c:pt>
                <c:pt idx="152">
                  <c:v>42620.4718055556</c:v>
                </c:pt>
                <c:pt idx="153">
                  <c:v>42620.4718171296</c:v>
                </c:pt>
                <c:pt idx="154">
                  <c:v>42620.4718287037</c:v>
                </c:pt>
                <c:pt idx="155">
                  <c:v>42620.4718402778</c:v>
                </c:pt>
                <c:pt idx="156">
                  <c:v>42620.4718518518</c:v>
                </c:pt>
                <c:pt idx="157">
                  <c:v>42620.4718634259</c:v>
                </c:pt>
                <c:pt idx="158">
                  <c:v>42620.471875</c:v>
                </c:pt>
                <c:pt idx="159">
                  <c:v>42620.4718865741</c:v>
                </c:pt>
                <c:pt idx="160">
                  <c:v>42620.4718981481</c:v>
                </c:pt>
                <c:pt idx="161">
                  <c:v>42620.4719097222</c:v>
                </c:pt>
                <c:pt idx="162">
                  <c:v>42620.4719212963</c:v>
                </c:pt>
                <c:pt idx="163">
                  <c:v>42620.4719328704</c:v>
                </c:pt>
                <c:pt idx="164">
                  <c:v>42620.4719444444</c:v>
                </c:pt>
                <c:pt idx="165">
                  <c:v>42620.4719560185</c:v>
                </c:pt>
                <c:pt idx="166">
                  <c:v>42620.4719675926</c:v>
                </c:pt>
                <c:pt idx="167">
                  <c:v>42620.4719791667</c:v>
                </c:pt>
                <c:pt idx="168">
                  <c:v>42620.4719907407</c:v>
                </c:pt>
                <c:pt idx="169">
                  <c:v>42620.4720023148</c:v>
                </c:pt>
                <c:pt idx="170">
                  <c:v>42620.4720138889</c:v>
                </c:pt>
                <c:pt idx="171">
                  <c:v>42620.4730555556</c:v>
                </c:pt>
                <c:pt idx="172">
                  <c:v>42620.4730671296</c:v>
                </c:pt>
                <c:pt idx="173">
                  <c:v>42620.4730787037</c:v>
                </c:pt>
                <c:pt idx="174">
                  <c:v>42620.4730902778</c:v>
                </c:pt>
                <c:pt idx="175">
                  <c:v>42620.4731018519</c:v>
                </c:pt>
                <c:pt idx="176">
                  <c:v>42620.4731134259</c:v>
                </c:pt>
                <c:pt idx="177">
                  <c:v>42620.473125</c:v>
                </c:pt>
                <c:pt idx="178">
                  <c:v>42620.4731365741</c:v>
                </c:pt>
                <c:pt idx="179">
                  <c:v>42620.4731481482</c:v>
                </c:pt>
                <c:pt idx="180">
                  <c:v>42620.4731597222</c:v>
                </c:pt>
                <c:pt idx="181">
                  <c:v>42620.4731712963</c:v>
                </c:pt>
                <c:pt idx="182">
                  <c:v>42620.4731828704</c:v>
                </c:pt>
                <c:pt idx="183">
                  <c:v>42620.4731944444</c:v>
                </c:pt>
                <c:pt idx="184">
                  <c:v>42620.4732060185</c:v>
                </c:pt>
                <c:pt idx="185">
                  <c:v>42620.4732175926</c:v>
                </c:pt>
                <c:pt idx="186">
                  <c:v>42620.4732291667</c:v>
                </c:pt>
                <c:pt idx="187">
                  <c:v>42620.4732407407</c:v>
                </c:pt>
                <c:pt idx="188">
                  <c:v>42620.4732523148</c:v>
                </c:pt>
                <c:pt idx="189">
                  <c:v>42620.4732638889</c:v>
                </c:pt>
                <c:pt idx="190">
                  <c:v>42620.4742939815</c:v>
                </c:pt>
                <c:pt idx="191">
                  <c:v>42620.4743055556</c:v>
                </c:pt>
                <c:pt idx="192">
                  <c:v>42620.4743171296</c:v>
                </c:pt>
                <c:pt idx="193">
                  <c:v>42620.4743287037</c:v>
                </c:pt>
                <c:pt idx="194">
                  <c:v>42620.4743402778</c:v>
                </c:pt>
                <c:pt idx="195">
                  <c:v>42620.4743518519</c:v>
                </c:pt>
                <c:pt idx="196">
                  <c:v>42620.4743634259</c:v>
                </c:pt>
                <c:pt idx="197">
                  <c:v>42620.474375</c:v>
                </c:pt>
                <c:pt idx="198">
                  <c:v>42620.4743865741</c:v>
                </c:pt>
                <c:pt idx="199">
                  <c:v>42620.4743981482</c:v>
                </c:pt>
                <c:pt idx="200">
                  <c:v>42620.4744097222</c:v>
                </c:pt>
                <c:pt idx="201">
                  <c:v>42620.4744212963</c:v>
                </c:pt>
                <c:pt idx="202">
                  <c:v>42620.4744328704</c:v>
                </c:pt>
                <c:pt idx="203">
                  <c:v>42620.4744444444</c:v>
                </c:pt>
                <c:pt idx="204">
                  <c:v>42620.4744560185</c:v>
                </c:pt>
                <c:pt idx="205">
                  <c:v>42620.4744675926</c:v>
                </c:pt>
                <c:pt idx="206">
                  <c:v>42620.4744791667</c:v>
                </c:pt>
                <c:pt idx="207">
                  <c:v>42620.4744907407</c:v>
                </c:pt>
                <c:pt idx="208">
                  <c:v>42620.4745023148</c:v>
                </c:pt>
                <c:pt idx="209">
                  <c:v>42620.4755787037</c:v>
                </c:pt>
                <c:pt idx="210">
                  <c:v>42620.4755902778</c:v>
                </c:pt>
                <c:pt idx="211">
                  <c:v>42620.4756018519</c:v>
                </c:pt>
                <c:pt idx="212">
                  <c:v>42620.4756134259</c:v>
                </c:pt>
                <c:pt idx="213">
                  <c:v>42620.475625</c:v>
                </c:pt>
                <c:pt idx="214">
                  <c:v>42620.4756365741</c:v>
                </c:pt>
                <c:pt idx="215">
                  <c:v>42620.4756481481</c:v>
                </c:pt>
                <c:pt idx="216">
                  <c:v>42620.4756597222</c:v>
                </c:pt>
                <c:pt idx="217">
                  <c:v>42620.4756712963</c:v>
                </c:pt>
                <c:pt idx="218">
                  <c:v>42620.4756828704</c:v>
                </c:pt>
                <c:pt idx="219">
                  <c:v>42620.4756944444</c:v>
                </c:pt>
                <c:pt idx="220">
                  <c:v>42620.4757060185</c:v>
                </c:pt>
                <c:pt idx="221">
                  <c:v>42620.4757175926</c:v>
                </c:pt>
                <c:pt idx="222">
                  <c:v>42620.4757291667</c:v>
                </c:pt>
                <c:pt idx="223">
                  <c:v>42620.4757407407</c:v>
                </c:pt>
                <c:pt idx="224">
                  <c:v>42620.4757523148</c:v>
                </c:pt>
                <c:pt idx="225">
                  <c:v>42620.4757638889</c:v>
                </c:pt>
                <c:pt idx="226">
                  <c:v>42620.475775463</c:v>
                </c:pt>
                <c:pt idx="227">
                  <c:v>42620.475787037</c:v>
                </c:pt>
                <c:pt idx="228">
                  <c:v>42620.4768402778</c:v>
                </c:pt>
                <c:pt idx="229">
                  <c:v>42620.4768518519</c:v>
                </c:pt>
                <c:pt idx="230">
                  <c:v>42620.4768634259</c:v>
                </c:pt>
                <c:pt idx="231">
                  <c:v>42620.476875</c:v>
                </c:pt>
                <c:pt idx="232">
                  <c:v>42620.4768865741</c:v>
                </c:pt>
                <c:pt idx="233">
                  <c:v>42620.4768981481</c:v>
                </c:pt>
                <c:pt idx="234">
                  <c:v>42620.4769097222</c:v>
                </c:pt>
                <c:pt idx="235">
                  <c:v>42620.4769212963</c:v>
                </c:pt>
                <c:pt idx="236">
                  <c:v>42620.4769328704</c:v>
                </c:pt>
                <c:pt idx="237">
                  <c:v>42620.4769444444</c:v>
                </c:pt>
                <c:pt idx="238">
                  <c:v>42620.4769560185</c:v>
                </c:pt>
                <c:pt idx="239">
                  <c:v>42620.4769675926</c:v>
                </c:pt>
                <c:pt idx="240">
                  <c:v>42620.4769791667</c:v>
                </c:pt>
                <c:pt idx="241">
                  <c:v>42620.4769907407</c:v>
                </c:pt>
                <c:pt idx="242">
                  <c:v>42620.4770023148</c:v>
                </c:pt>
                <c:pt idx="243">
                  <c:v>42620.4770138889</c:v>
                </c:pt>
                <c:pt idx="244">
                  <c:v>42620.477025463</c:v>
                </c:pt>
                <c:pt idx="245">
                  <c:v>42620.477037037</c:v>
                </c:pt>
                <c:pt idx="246">
                  <c:v>42620.4770486111</c:v>
                </c:pt>
                <c:pt idx="247">
                  <c:v>42620.4780092593</c:v>
                </c:pt>
                <c:pt idx="248">
                  <c:v>42620.4780208333</c:v>
                </c:pt>
                <c:pt idx="249">
                  <c:v>42620.4780324074</c:v>
                </c:pt>
                <c:pt idx="250">
                  <c:v>42620.4780439815</c:v>
                </c:pt>
                <c:pt idx="251">
                  <c:v>42620.4780555556</c:v>
                </c:pt>
                <c:pt idx="252">
                  <c:v>42620.4780671296</c:v>
                </c:pt>
                <c:pt idx="253">
                  <c:v>42620.4780787037</c:v>
                </c:pt>
                <c:pt idx="254">
                  <c:v>42620.4780902778</c:v>
                </c:pt>
                <c:pt idx="255">
                  <c:v>42620.4781018519</c:v>
                </c:pt>
                <c:pt idx="256">
                  <c:v>42620.4781134259</c:v>
                </c:pt>
                <c:pt idx="257">
                  <c:v>42620.478125</c:v>
                </c:pt>
                <c:pt idx="258">
                  <c:v>42620.4781365741</c:v>
                </c:pt>
                <c:pt idx="259">
                  <c:v>42620.4781481481</c:v>
                </c:pt>
                <c:pt idx="260">
                  <c:v>42620.4781597222</c:v>
                </c:pt>
                <c:pt idx="261">
                  <c:v>42620.4781712963</c:v>
                </c:pt>
                <c:pt idx="262">
                  <c:v>42620.4781828704</c:v>
                </c:pt>
                <c:pt idx="263">
                  <c:v>42620.4781944444</c:v>
                </c:pt>
                <c:pt idx="264">
                  <c:v>42620.4782060185</c:v>
                </c:pt>
                <c:pt idx="265">
                  <c:v>42620.4782175926</c:v>
                </c:pt>
                <c:pt idx="266">
                  <c:v>42620.479224537</c:v>
                </c:pt>
                <c:pt idx="267">
                  <c:v>42620.4792361111</c:v>
                </c:pt>
                <c:pt idx="268">
                  <c:v>42620.4792476852</c:v>
                </c:pt>
                <c:pt idx="269">
                  <c:v>42620.4792592593</c:v>
                </c:pt>
                <c:pt idx="270">
                  <c:v>42620.4792708333</c:v>
                </c:pt>
                <c:pt idx="271">
                  <c:v>42620.4792824074</c:v>
                </c:pt>
                <c:pt idx="272">
                  <c:v>42620.4792939815</c:v>
                </c:pt>
                <c:pt idx="273">
                  <c:v>42620.4793055556</c:v>
                </c:pt>
                <c:pt idx="274">
                  <c:v>42620.4793171296</c:v>
                </c:pt>
                <c:pt idx="275">
                  <c:v>42620.4793287037</c:v>
                </c:pt>
                <c:pt idx="276">
                  <c:v>42620.4793402778</c:v>
                </c:pt>
                <c:pt idx="277">
                  <c:v>42620.4793518518</c:v>
                </c:pt>
                <c:pt idx="278">
                  <c:v>42620.4793634259</c:v>
                </c:pt>
                <c:pt idx="279">
                  <c:v>42620.479375</c:v>
                </c:pt>
                <c:pt idx="280">
                  <c:v>42620.4793865741</c:v>
                </c:pt>
                <c:pt idx="281">
                  <c:v>42620.4793981481</c:v>
                </c:pt>
                <c:pt idx="282">
                  <c:v>42620.4794097222</c:v>
                </c:pt>
                <c:pt idx="283">
                  <c:v>42620.4794212963</c:v>
                </c:pt>
                <c:pt idx="284">
                  <c:v>42620.4794328704</c:v>
                </c:pt>
                <c:pt idx="285">
                  <c:v>42620.4805324074</c:v>
                </c:pt>
                <c:pt idx="286">
                  <c:v>42620.4805439815</c:v>
                </c:pt>
                <c:pt idx="287">
                  <c:v>42620.4805555556</c:v>
                </c:pt>
                <c:pt idx="288">
                  <c:v>42620.4805671296</c:v>
                </c:pt>
                <c:pt idx="289">
                  <c:v>42620.4805787037</c:v>
                </c:pt>
                <c:pt idx="290">
                  <c:v>42620.4805902778</c:v>
                </c:pt>
                <c:pt idx="291">
                  <c:v>42620.4806018519</c:v>
                </c:pt>
                <c:pt idx="292">
                  <c:v>42620.4806134259</c:v>
                </c:pt>
                <c:pt idx="293">
                  <c:v>42620.480625</c:v>
                </c:pt>
                <c:pt idx="294">
                  <c:v>42620.4806365741</c:v>
                </c:pt>
                <c:pt idx="295">
                  <c:v>42620.4806481482</c:v>
                </c:pt>
                <c:pt idx="296">
                  <c:v>42620.4806597222</c:v>
                </c:pt>
                <c:pt idx="297">
                  <c:v>42620.4806712963</c:v>
                </c:pt>
                <c:pt idx="298">
                  <c:v>42620.4806828704</c:v>
                </c:pt>
                <c:pt idx="299">
                  <c:v>42620.4806944444</c:v>
                </c:pt>
                <c:pt idx="300">
                  <c:v>42620.4807060185</c:v>
                </c:pt>
                <c:pt idx="301">
                  <c:v>42620.4807175926</c:v>
                </c:pt>
                <c:pt idx="302">
                  <c:v>42620.4807291667</c:v>
                </c:pt>
                <c:pt idx="303">
                  <c:v>42620.4807407407</c:v>
                </c:pt>
                <c:pt idx="304">
                  <c:v>42620.4818518519</c:v>
                </c:pt>
                <c:pt idx="305">
                  <c:v>42620.4818634259</c:v>
                </c:pt>
                <c:pt idx="306">
                  <c:v>42620.481875</c:v>
                </c:pt>
                <c:pt idx="307">
                  <c:v>42620.4818865741</c:v>
                </c:pt>
                <c:pt idx="308">
                  <c:v>42620.4818981482</c:v>
                </c:pt>
                <c:pt idx="309">
                  <c:v>42620.4819097222</c:v>
                </c:pt>
                <c:pt idx="310">
                  <c:v>42620.4819212963</c:v>
                </c:pt>
                <c:pt idx="311">
                  <c:v>42620.4819328704</c:v>
                </c:pt>
                <c:pt idx="312">
                  <c:v>42620.4819444444</c:v>
                </c:pt>
                <c:pt idx="313">
                  <c:v>42620.4819560185</c:v>
                </c:pt>
                <c:pt idx="314">
                  <c:v>42620.4819675926</c:v>
                </c:pt>
                <c:pt idx="315">
                  <c:v>42620.4819791667</c:v>
                </c:pt>
                <c:pt idx="316">
                  <c:v>42620.4819907407</c:v>
                </c:pt>
                <c:pt idx="317">
                  <c:v>42620.4820023148</c:v>
                </c:pt>
                <c:pt idx="318">
                  <c:v>42620.4820138889</c:v>
                </c:pt>
                <c:pt idx="319">
                  <c:v>42620.482025463</c:v>
                </c:pt>
                <c:pt idx="320">
                  <c:v>42620.482037037</c:v>
                </c:pt>
                <c:pt idx="321">
                  <c:v>42620.4820486111</c:v>
                </c:pt>
                <c:pt idx="322">
                  <c:v>42620.4820601852</c:v>
                </c:pt>
                <c:pt idx="323">
                  <c:v>42620.4831018519</c:v>
                </c:pt>
                <c:pt idx="324">
                  <c:v>42620.4831134259</c:v>
                </c:pt>
                <c:pt idx="325">
                  <c:v>42620.483125</c:v>
                </c:pt>
                <c:pt idx="326">
                  <c:v>42620.4831365741</c:v>
                </c:pt>
                <c:pt idx="327">
                  <c:v>42620.4831481481</c:v>
                </c:pt>
                <c:pt idx="328">
                  <c:v>42620.4831597222</c:v>
                </c:pt>
                <c:pt idx="329">
                  <c:v>42620.4831712963</c:v>
                </c:pt>
                <c:pt idx="330">
                  <c:v>42620.4831828704</c:v>
                </c:pt>
                <c:pt idx="331">
                  <c:v>42620.4831944444</c:v>
                </c:pt>
                <c:pt idx="332">
                  <c:v>42620.4832060185</c:v>
                </c:pt>
                <c:pt idx="333">
                  <c:v>42620.4832175926</c:v>
                </c:pt>
                <c:pt idx="334">
                  <c:v>42620.4832291667</c:v>
                </c:pt>
                <c:pt idx="335">
                  <c:v>42620.4832407407</c:v>
                </c:pt>
                <c:pt idx="336">
                  <c:v>42620.4832523148</c:v>
                </c:pt>
                <c:pt idx="337">
                  <c:v>42620.4832638889</c:v>
                </c:pt>
                <c:pt idx="338">
                  <c:v>42620.483275463</c:v>
                </c:pt>
                <c:pt idx="339">
                  <c:v>42620.483287037</c:v>
                </c:pt>
                <c:pt idx="340">
                  <c:v>42620.4832986111</c:v>
                </c:pt>
                <c:pt idx="341">
                  <c:v>42620.4833101852</c:v>
                </c:pt>
                <c:pt idx="342">
                  <c:v>42620.4842939815</c:v>
                </c:pt>
                <c:pt idx="343">
                  <c:v>42620.4843055556</c:v>
                </c:pt>
                <c:pt idx="344">
                  <c:v>42620.4843171296</c:v>
                </c:pt>
                <c:pt idx="345">
                  <c:v>42620.4843287037</c:v>
                </c:pt>
                <c:pt idx="346">
                  <c:v>42620.4843402778</c:v>
                </c:pt>
                <c:pt idx="347">
                  <c:v>42620.4843518519</c:v>
                </c:pt>
                <c:pt idx="348">
                  <c:v>42620.4843634259</c:v>
                </c:pt>
                <c:pt idx="349">
                  <c:v>42620.484375</c:v>
                </c:pt>
                <c:pt idx="350">
                  <c:v>42620.4843865741</c:v>
                </c:pt>
                <c:pt idx="351">
                  <c:v>42620.4843981481</c:v>
                </c:pt>
                <c:pt idx="352">
                  <c:v>42620.4844097222</c:v>
                </c:pt>
                <c:pt idx="353">
                  <c:v>42620.4844212963</c:v>
                </c:pt>
                <c:pt idx="354">
                  <c:v>42620.4844328704</c:v>
                </c:pt>
                <c:pt idx="355">
                  <c:v>42620.4844444444</c:v>
                </c:pt>
                <c:pt idx="356">
                  <c:v>42620.4844560185</c:v>
                </c:pt>
                <c:pt idx="357">
                  <c:v>42620.4844675926</c:v>
                </c:pt>
                <c:pt idx="358">
                  <c:v>42620.4844791667</c:v>
                </c:pt>
                <c:pt idx="359">
                  <c:v>42620.4844907407</c:v>
                </c:pt>
                <c:pt idx="360">
                  <c:v>42620.4845023148</c:v>
                </c:pt>
                <c:pt idx="361">
                  <c:v>42620.485462963</c:v>
                </c:pt>
                <c:pt idx="362">
                  <c:v>42620.485474537</c:v>
                </c:pt>
                <c:pt idx="363">
                  <c:v>42620.4854861111</c:v>
                </c:pt>
                <c:pt idx="364">
                  <c:v>42620.4854976852</c:v>
                </c:pt>
                <c:pt idx="365">
                  <c:v>42620.4855092593</c:v>
                </c:pt>
                <c:pt idx="366">
                  <c:v>42620.4855208333</c:v>
                </c:pt>
                <c:pt idx="367">
                  <c:v>42620.4855324074</c:v>
                </c:pt>
                <c:pt idx="368">
                  <c:v>42620.4855439815</c:v>
                </c:pt>
                <c:pt idx="369">
                  <c:v>42620.4855555556</c:v>
                </c:pt>
                <c:pt idx="370">
                  <c:v>42620.4855671296</c:v>
                </c:pt>
                <c:pt idx="371">
                  <c:v>42620.4855787037</c:v>
                </c:pt>
                <c:pt idx="372">
                  <c:v>42620.4855902778</c:v>
                </c:pt>
                <c:pt idx="373">
                  <c:v>42620.4856018519</c:v>
                </c:pt>
                <c:pt idx="374">
                  <c:v>42620.4856134259</c:v>
                </c:pt>
                <c:pt idx="375">
                  <c:v>42620.485625</c:v>
                </c:pt>
                <c:pt idx="376">
                  <c:v>42620.4856365741</c:v>
                </c:pt>
                <c:pt idx="377">
                  <c:v>42620.4856481481</c:v>
                </c:pt>
                <c:pt idx="378">
                  <c:v>42620.4856597222</c:v>
                </c:pt>
                <c:pt idx="379">
                  <c:v>42620.4856712963</c:v>
                </c:pt>
              </c:numCache>
            </c:numRef>
          </c:cat>
          <c:val>
            <c:numRef>
              <c:f>Controllers!$G$45:$G$424</c:f>
              <c:numCache>
                <c:formatCode>General</c:formatCode>
                <c:ptCount val="380"/>
                <c:pt idx="0">
                  <c:v>9.5</c:v>
                </c:pt>
                <c:pt idx="1">
                  <c:v>733.1</c:v>
                </c:pt>
                <c:pt idx="2">
                  <c:v>278.5</c:v>
                </c:pt>
                <c:pt idx="3">
                  <c:v>0</c:v>
                </c:pt>
                <c:pt idx="4">
                  <c:v>63.6</c:v>
                </c:pt>
                <c:pt idx="5">
                  <c:v>910.4</c:v>
                </c:pt>
                <c:pt idx="6">
                  <c:v>629</c:v>
                </c:pt>
                <c:pt idx="7">
                  <c:v>2673.4</c:v>
                </c:pt>
                <c:pt idx="8">
                  <c:v>16905.2</c:v>
                </c:pt>
                <c:pt idx="9">
                  <c:v>30095.4</c:v>
                </c:pt>
                <c:pt idx="10">
                  <c:v>8360.3</c:v>
                </c:pt>
                <c:pt idx="11">
                  <c:v>25502.1</c:v>
                </c:pt>
                <c:pt idx="12">
                  <c:v>2729.9</c:v>
                </c:pt>
                <c:pt idx="13">
                  <c:v>69</c:v>
                </c:pt>
                <c:pt idx="14">
                  <c:v>150.4</c:v>
                </c:pt>
                <c:pt idx="15">
                  <c:v>79.4</c:v>
                </c:pt>
                <c:pt idx="16">
                  <c:v>302.1</c:v>
                </c:pt>
                <c:pt idx="17">
                  <c:v>2.9</c:v>
                </c:pt>
                <c:pt idx="18">
                  <c:v>3.9</c:v>
                </c:pt>
                <c:pt idx="19">
                  <c:v>18.2</c:v>
                </c:pt>
                <c:pt idx="20">
                  <c:v>0</c:v>
                </c:pt>
                <c:pt idx="21">
                  <c:v>2081.8</c:v>
                </c:pt>
                <c:pt idx="22">
                  <c:v>2456.2</c:v>
                </c:pt>
                <c:pt idx="23">
                  <c:v>1455.8</c:v>
                </c:pt>
                <c:pt idx="24">
                  <c:v>1667.4</c:v>
                </c:pt>
                <c:pt idx="25">
                  <c:v>158</c:v>
                </c:pt>
                <c:pt idx="26">
                  <c:v>3.9</c:v>
                </c:pt>
                <c:pt idx="27">
                  <c:v>0</c:v>
                </c:pt>
                <c:pt idx="28">
                  <c:v>5.3</c:v>
                </c:pt>
                <c:pt idx="29">
                  <c:v>17.1</c:v>
                </c:pt>
                <c:pt idx="30">
                  <c:v>2.1</c:v>
                </c:pt>
                <c:pt idx="31">
                  <c:v>3.4</c:v>
                </c:pt>
                <c:pt idx="32">
                  <c:v>0</c:v>
                </c:pt>
                <c:pt idx="33">
                  <c:v>2.1</c:v>
                </c:pt>
                <c:pt idx="34">
                  <c:v>4.3</c:v>
                </c:pt>
                <c:pt idx="35">
                  <c:v>4</c:v>
                </c:pt>
                <c:pt idx="36">
                  <c:v>0</c:v>
                </c:pt>
                <c:pt idx="37">
                  <c:v>6.4</c:v>
                </c:pt>
                <c:pt idx="38">
                  <c:v>1069.1</c:v>
                </c:pt>
                <c:pt idx="39">
                  <c:v>0.5</c:v>
                </c:pt>
                <c:pt idx="40">
                  <c:v>245.3</c:v>
                </c:pt>
                <c:pt idx="41">
                  <c:v>0</c:v>
                </c:pt>
                <c:pt idx="42">
                  <c:v>15.2</c:v>
                </c:pt>
                <c:pt idx="43">
                  <c:v>297</c:v>
                </c:pt>
                <c:pt idx="44">
                  <c:v>12.4</c:v>
                </c:pt>
                <c:pt idx="45">
                  <c:v>196.2</c:v>
                </c:pt>
                <c:pt idx="46">
                  <c:v>438.7</c:v>
                </c:pt>
                <c:pt idx="47">
                  <c:v>548.7</c:v>
                </c:pt>
                <c:pt idx="48">
                  <c:v>1.1</c:v>
                </c:pt>
                <c:pt idx="49">
                  <c:v>73.7</c:v>
                </c:pt>
                <c:pt idx="50">
                  <c:v>583.8</c:v>
                </c:pt>
                <c:pt idx="51">
                  <c:v>54.8</c:v>
                </c:pt>
                <c:pt idx="52">
                  <c:v>74.4</c:v>
                </c:pt>
                <c:pt idx="53">
                  <c:v>4.5</c:v>
                </c:pt>
                <c:pt idx="54">
                  <c:v>7.5</c:v>
                </c:pt>
                <c:pt idx="55">
                  <c:v>34.2</c:v>
                </c:pt>
                <c:pt idx="56">
                  <c:v>174.2</c:v>
                </c:pt>
                <c:pt idx="57">
                  <c:v>4.2</c:v>
                </c:pt>
                <c:pt idx="58">
                  <c:v>12.5</c:v>
                </c:pt>
                <c:pt idx="59">
                  <c:v>59.6</c:v>
                </c:pt>
                <c:pt idx="60">
                  <c:v>1012.1</c:v>
                </c:pt>
                <c:pt idx="61">
                  <c:v>132.1</c:v>
                </c:pt>
                <c:pt idx="62">
                  <c:v>299.4</c:v>
                </c:pt>
                <c:pt idx="63">
                  <c:v>2.1</c:v>
                </c:pt>
                <c:pt idx="64">
                  <c:v>3.3</c:v>
                </c:pt>
                <c:pt idx="65">
                  <c:v>2.1</c:v>
                </c:pt>
                <c:pt idx="66">
                  <c:v>2</c:v>
                </c:pt>
                <c:pt idx="67">
                  <c:v>29.5</c:v>
                </c:pt>
                <c:pt idx="68">
                  <c:v>8.9</c:v>
                </c:pt>
                <c:pt idx="69">
                  <c:v>83.2</c:v>
                </c:pt>
                <c:pt idx="70">
                  <c:v>2.5</c:v>
                </c:pt>
                <c:pt idx="71">
                  <c:v>4.2</c:v>
                </c:pt>
                <c:pt idx="72">
                  <c:v>0</c:v>
                </c:pt>
                <c:pt idx="73">
                  <c:v>21.6</c:v>
                </c:pt>
                <c:pt idx="74">
                  <c:v>457</c:v>
                </c:pt>
                <c:pt idx="75">
                  <c:v>72.4</c:v>
                </c:pt>
                <c:pt idx="76">
                  <c:v>10.1</c:v>
                </c:pt>
                <c:pt idx="77">
                  <c:v>0</c:v>
                </c:pt>
                <c:pt idx="78">
                  <c:v>2.7</c:v>
                </c:pt>
                <c:pt idx="79">
                  <c:v>4.9</c:v>
                </c:pt>
                <c:pt idx="80">
                  <c:v>142</c:v>
                </c:pt>
                <c:pt idx="81">
                  <c:v>509.2</c:v>
                </c:pt>
                <c:pt idx="82">
                  <c:v>0</c:v>
                </c:pt>
                <c:pt idx="83">
                  <c:v>132.5</c:v>
                </c:pt>
                <c:pt idx="84">
                  <c:v>471.4</c:v>
                </c:pt>
                <c:pt idx="85">
                  <c:v>341.9</c:v>
                </c:pt>
                <c:pt idx="86">
                  <c:v>2.2</c:v>
                </c:pt>
                <c:pt idx="87">
                  <c:v>31.7</c:v>
                </c:pt>
                <c:pt idx="88">
                  <c:v>2.4</c:v>
                </c:pt>
                <c:pt idx="89">
                  <c:v>19.8</c:v>
                </c:pt>
                <c:pt idx="90">
                  <c:v>2.2</c:v>
                </c:pt>
                <c:pt idx="91">
                  <c:v>31</c:v>
                </c:pt>
                <c:pt idx="92">
                  <c:v>2.1</c:v>
                </c:pt>
                <c:pt idx="93">
                  <c:v>2.1</c:v>
                </c:pt>
                <c:pt idx="94">
                  <c:v>2.3</c:v>
                </c:pt>
                <c:pt idx="95">
                  <c:v>72</c:v>
                </c:pt>
                <c:pt idx="96">
                  <c:v>0</c:v>
                </c:pt>
                <c:pt idx="97">
                  <c:v>0</c:v>
                </c:pt>
                <c:pt idx="98">
                  <c:v>12.1</c:v>
                </c:pt>
                <c:pt idx="99">
                  <c:v>38.3</c:v>
                </c:pt>
                <c:pt idx="100">
                  <c:v>225.5</c:v>
                </c:pt>
                <c:pt idx="101">
                  <c:v>0</c:v>
                </c:pt>
                <c:pt idx="102">
                  <c:v>4.2</c:v>
                </c:pt>
                <c:pt idx="103">
                  <c:v>2.1</c:v>
                </c:pt>
                <c:pt idx="104">
                  <c:v>2.2</c:v>
                </c:pt>
                <c:pt idx="105">
                  <c:v>1.9</c:v>
                </c:pt>
                <c:pt idx="106">
                  <c:v>2.7</c:v>
                </c:pt>
                <c:pt idx="107">
                  <c:v>2.1</c:v>
                </c:pt>
                <c:pt idx="108">
                  <c:v>1.9</c:v>
                </c:pt>
                <c:pt idx="109">
                  <c:v>2.3</c:v>
                </c:pt>
                <c:pt idx="110">
                  <c:v>2.2</c:v>
                </c:pt>
                <c:pt idx="111">
                  <c:v>106.7</c:v>
                </c:pt>
                <c:pt idx="112">
                  <c:v>2.1</c:v>
                </c:pt>
                <c:pt idx="113">
                  <c:v>11.6</c:v>
                </c:pt>
                <c:pt idx="114">
                  <c:v>8.2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481</c:v>
                </c:pt>
                <c:pt idx="120">
                  <c:v>2.6</c:v>
                </c:pt>
                <c:pt idx="121">
                  <c:v>4</c:v>
                </c:pt>
                <c:pt idx="122">
                  <c:v>0</c:v>
                </c:pt>
                <c:pt idx="123">
                  <c:v>2.6</c:v>
                </c:pt>
                <c:pt idx="124">
                  <c:v>704.3</c:v>
                </c:pt>
                <c:pt idx="125">
                  <c:v>168.5</c:v>
                </c:pt>
                <c:pt idx="126">
                  <c:v>145.8</c:v>
                </c:pt>
                <c:pt idx="127">
                  <c:v>0</c:v>
                </c:pt>
                <c:pt idx="128">
                  <c:v>4.8</c:v>
                </c:pt>
                <c:pt idx="129">
                  <c:v>2</c:v>
                </c:pt>
                <c:pt idx="130">
                  <c:v>34.7</c:v>
                </c:pt>
                <c:pt idx="131">
                  <c:v>966.7</c:v>
                </c:pt>
                <c:pt idx="132">
                  <c:v>2.1</c:v>
                </c:pt>
                <c:pt idx="133">
                  <c:v>61.2</c:v>
                </c:pt>
                <c:pt idx="134">
                  <c:v>4.1</c:v>
                </c:pt>
                <c:pt idx="135">
                  <c:v>0</c:v>
                </c:pt>
                <c:pt idx="136">
                  <c:v>6.1</c:v>
                </c:pt>
                <c:pt idx="137">
                  <c:v>55.3</c:v>
                </c:pt>
                <c:pt idx="138">
                  <c:v>811</c:v>
                </c:pt>
                <c:pt idx="139">
                  <c:v>25</c:v>
                </c:pt>
                <c:pt idx="140">
                  <c:v>4.6</c:v>
                </c:pt>
                <c:pt idx="141">
                  <c:v>2</c:v>
                </c:pt>
                <c:pt idx="142">
                  <c:v>2.2</c:v>
                </c:pt>
                <c:pt idx="143">
                  <c:v>2</c:v>
                </c:pt>
                <c:pt idx="144">
                  <c:v>8.3</c:v>
                </c:pt>
                <c:pt idx="145">
                  <c:v>2.2</c:v>
                </c:pt>
                <c:pt idx="146">
                  <c:v>119.8</c:v>
                </c:pt>
                <c:pt idx="147">
                  <c:v>2.4</c:v>
                </c:pt>
                <c:pt idx="148">
                  <c:v>18.6</c:v>
                </c:pt>
                <c:pt idx="149">
                  <c:v>753.4</c:v>
                </c:pt>
                <c:pt idx="150">
                  <c:v>195</c:v>
                </c:pt>
                <c:pt idx="151">
                  <c:v>255.1</c:v>
                </c:pt>
                <c:pt idx="152">
                  <c:v>94.8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831</c:v>
                </c:pt>
                <c:pt idx="157">
                  <c:v>1167.3</c:v>
                </c:pt>
                <c:pt idx="158">
                  <c:v>195.1</c:v>
                </c:pt>
                <c:pt idx="159">
                  <c:v>4.2</c:v>
                </c:pt>
                <c:pt idx="160">
                  <c:v>4.9</c:v>
                </c:pt>
                <c:pt idx="161">
                  <c:v>4.4</c:v>
                </c:pt>
                <c:pt idx="162">
                  <c:v>135.2</c:v>
                </c:pt>
                <c:pt idx="163">
                  <c:v>4.1</c:v>
                </c:pt>
                <c:pt idx="164">
                  <c:v>118.9</c:v>
                </c:pt>
                <c:pt idx="165">
                  <c:v>2</c:v>
                </c:pt>
                <c:pt idx="166">
                  <c:v>5.2</c:v>
                </c:pt>
                <c:pt idx="167">
                  <c:v>0</c:v>
                </c:pt>
                <c:pt idx="168">
                  <c:v>4.5</c:v>
                </c:pt>
                <c:pt idx="169">
                  <c:v>0</c:v>
                </c:pt>
                <c:pt idx="170">
                  <c:v>4.1</c:v>
                </c:pt>
                <c:pt idx="171">
                  <c:v>19.3</c:v>
                </c:pt>
                <c:pt idx="172">
                  <c:v>8</c:v>
                </c:pt>
                <c:pt idx="173">
                  <c:v>0</c:v>
                </c:pt>
                <c:pt idx="174">
                  <c:v>0.9</c:v>
                </c:pt>
                <c:pt idx="175">
                  <c:v>58</c:v>
                </c:pt>
                <c:pt idx="176">
                  <c:v>334</c:v>
                </c:pt>
                <c:pt idx="177">
                  <c:v>0</c:v>
                </c:pt>
                <c:pt idx="178">
                  <c:v>4.3</c:v>
                </c:pt>
                <c:pt idx="179">
                  <c:v>2</c:v>
                </c:pt>
                <c:pt idx="180">
                  <c:v>2.3</c:v>
                </c:pt>
                <c:pt idx="181">
                  <c:v>4.2</c:v>
                </c:pt>
                <c:pt idx="182">
                  <c:v>0</c:v>
                </c:pt>
                <c:pt idx="183">
                  <c:v>4.3</c:v>
                </c:pt>
                <c:pt idx="184">
                  <c:v>1.9</c:v>
                </c:pt>
                <c:pt idx="185">
                  <c:v>2.4</c:v>
                </c:pt>
                <c:pt idx="186">
                  <c:v>32.1</c:v>
                </c:pt>
                <c:pt idx="187">
                  <c:v>961.3</c:v>
                </c:pt>
                <c:pt idx="188">
                  <c:v>333.8</c:v>
                </c:pt>
                <c:pt idx="189">
                  <c:v>4.2</c:v>
                </c:pt>
                <c:pt idx="190">
                  <c:v>105.4</c:v>
                </c:pt>
                <c:pt idx="191">
                  <c:v>10.6</c:v>
                </c:pt>
                <c:pt idx="192">
                  <c:v>0</c:v>
                </c:pt>
                <c:pt idx="193">
                  <c:v>0</c:v>
                </c:pt>
                <c:pt idx="194">
                  <c:v>89.3</c:v>
                </c:pt>
                <c:pt idx="195">
                  <c:v>1641.7</c:v>
                </c:pt>
                <c:pt idx="196">
                  <c:v>0</c:v>
                </c:pt>
                <c:pt idx="197">
                  <c:v>131.5</c:v>
                </c:pt>
                <c:pt idx="198">
                  <c:v>1.9</c:v>
                </c:pt>
                <c:pt idx="199">
                  <c:v>2.6</c:v>
                </c:pt>
                <c:pt idx="200">
                  <c:v>2.1</c:v>
                </c:pt>
                <c:pt idx="201">
                  <c:v>1.7</c:v>
                </c:pt>
                <c:pt idx="202">
                  <c:v>2.7</c:v>
                </c:pt>
                <c:pt idx="203">
                  <c:v>2.1</c:v>
                </c:pt>
                <c:pt idx="204">
                  <c:v>2.2</c:v>
                </c:pt>
                <c:pt idx="205">
                  <c:v>17.4</c:v>
                </c:pt>
                <c:pt idx="206">
                  <c:v>4.2</c:v>
                </c:pt>
                <c:pt idx="207">
                  <c:v>0</c:v>
                </c:pt>
                <c:pt idx="208">
                  <c:v>3.9</c:v>
                </c:pt>
                <c:pt idx="209">
                  <c:v>6.2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316.4</c:v>
                </c:pt>
                <c:pt idx="215">
                  <c:v>0</c:v>
                </c:pt>
                <c:pt idx="216">
                  <c:v>322.3</c:v>
                </c:pt>
                <c:pt idx="217">
                  <c:v>256.5</c:v>
                </c:pt>
                <c:pt idx="218">
                  <c:v>7.5</c:v>
                </c:pt>
                <c:pt idx="219">
                  <c:v>99.3</c:v>
                </c:pt>
                <c:pt idx="220">
                  <c:v>41.9</c:v>
                </c:pt>
                <c:pt idx="221">
                  <c:v>0</c:v>
                </c:pt>
                <c:pt idx="222">
                  <c:v>4.3</c:v>
                </c:pt>
                <c:pt idx="223">
                  <c:v>138.8</c:v>
                </c:pt>
                <c:pt idx="224">
                  <c:v>2.1</c:v>
                </c:pt>
                <c:pt idx="225">
                  <c:v>126.9</c:v>
                </c:pt>
                <c:pt idx="226">
                  <c:v>4.2</c:v>
                </c:pt>
                <c:pt idx="227">
                  <c:v>4.3</c:v>
                </c:pt>
                <c:pt idx="228">
                  <c:v>173.6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278.4</c:v>
                </c:pt>
                <c:pt idx="234">
                  <c:v>10.9</c:v>
                </c:pt>
                <c:pt idx="235">
                  <c:v>0</c:v>
                </c:pt>
                <c:pt idx="236">
                  <c:v>4.2</c:v>
                </c:pt>
                <c:pt idx="237">
                  <c:v>0</c:v>
                </c:pt>
                <c:pt idx="238">
                  <c:v>4.2</c:v>
                </c:pt>
                <c:pt idx="239">
                  <c:v>0</c:v>
                </c:pt>
                <c:pt idx="240">
                  <c:v>4.6</c:v>
                </c:pt>
                <c:pt idx="241">
                  <c:v>0</c:v>
                </c:pt>
                <c:pt idx="242">
                  <c:v>5.3</c:v>
                </c:pt>
                <c:pt idx="243">
                  <c:v>0</c:v>
                </c:pt>
                <c:pt idx="244">
                  <c:v>4.1</c:v>
                </c:pt>
                <c:pt idx="245">
                  <c:v>0</c:v>
                </c:pt>
                <c:pt idx="246">
                  <c:v>4.2</c:v>
                </c:pt>
                <c:pt idx="247">
                  <c:v>124.4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237.3</c:v>
                </c:pt>
                <c:pt idx="252">
                  <c:v>135.7</c:v>
                </c:pt>
                <c:pt idx="253">
                  <c:v>0</c:v>
                </c:pt>
                <c:pt idx="254">
                  <c:v>3.2</c:v>
                </c:pt>
                <c:pt idx="255">
                  <c:v>72.7</c:v>
                </c:pt>
                <c:pt idx="256">
                  <c:v>3.9</c:v>
                </c:pt>
                <c:pt idx="257">
                  <c:v>107.4</c:v>
                </c:pt>
                <c:pt idx="258">
                  <c:v>4.4</c:v>
                </c:pt>
                <c:pt idx="259">
                  <c:v>0</c:v>
                </c:pt>
                <c:pt idx="260">
                  <c:v>4.4</c:v>
                </c:pt>
                <c:pt idx="261">
                  <c:v>0</c:v>
                </c:pt>
                <c:pt idx="262">
                  <c:v>4.4</c:v>
                </c:pt>
                <c:pt idx="263">
                  <c:v>2.1</c:v>
                </c:pt>
                <c:pt idx="264">
                  <c:v>691.1</c:v>
                </c:pt>
                <c:pt idx="265">
                  <c:v>674.3</c:v>
                </c:pt>
                <c:pt idx="266">
                  <c:v>118.9</c:v>
                </c:pt>
                <c:pt idx="267">
                  <c:v>19.3</c:v>
                </c:pt>
                <c:pt idx="268">
                  <c:v>0</c:v>
                </c:pt>
                <c:pt idx="269">
                  <c:v>2.5</c:v>
                </c:pt>
                <c:pt idx="270">
                  <c:v>0</c:v>
                </c:pt>
                <c:pt idx="271">
                  <c:v>402.6</c:v>
                </c:pt>
                <c:pt idx="272">
                  <c:v>11.8</c:v>
                </c:pt>
                <c:pt idx="273">
                  <c:v>2.1</c:v>
                </c:pt>
                <c:pt idx="274">
                  <c:v>2.1</c:v>
                </c:pt>
                <c:pt idx="275">
                  <c:v>2.1</c:v>
                </c:pt>
                <c:pt idx="276">
                  <c:v>2.2</c:v>
                </c:pt>
                <c:pt idx="277">
                  <c:v>7.8</c:v>
                </c:pt>
                <c:pt idx="278">
                  <c:v>2.1</c:v>
                </c:pt>
                <c:pt idx="279">
                  <c:v>2.1</c:v>
                </c:pt>
                <c:pt idx="280">
                  <c:v>2.2</c:v>
                </c:pt>
                <c:pt idx="281">
                  <c:v>4.3</c:v>
                </c:pt>
                <c:pt idx="282">
                  <c:v>0</c:v>
                </c:pt>
                <c:pt idx="283">
                  <c:v>16.2</c:v>
                </c:pt>
                <c:pt idx="284">
                  <c:v>0</c:v>
                </c:pt>
                <c:pt idx="285">
                  <c:v>210.9</c:v>
                </c:pt>
                <c:pt idx="286">
                  <c:v>4</c:v>
                </c:pt>
                <c:pt idx="287">
                  <c:v>2038.7</c:v>
                </c:pt>
                <c:pt idx="288">
                  <c:v>478.9</c:v>
                </c:pt>
                <c:pt idx="289">
                  <c:v>0</c:v>
                </c:pt>
                <c:pt idx="290">
                  <c:v>936.8</c:v>
                </c:pt>
                <c:pt idx="291">
                  <c:v>278</c:v>
                </c:pt>
                <c:pt idx="292">
                  <c:v>2.2</c:v>
                </c:pt>
                <c:pt idx="293">
                  <c:v>2.1</c:v>
                </c:pt>
                <c:pt idx="294">
                  <c:v>3.2</c:v>
                </c:pt>
                <c:pt idx="295">
                  <c:v>1.1</c:v>
                </c:pt>
                <c:pt idx="296">
                  <c:v>4.2</c:v>
                </c:pt>
                <c:pt idx="297">
                  <c:v>0</c:v>
                </c:pt>
                <c:pt idx="298">
                  <c:v>4.2</c:v>
                </c:pt>
                <c:pt idx="299">
                  <c:v>4</c:v>
                </c:pt>
                <c:pt idx="300">
                  <c:v>4.3</c:v>
                </c:pt>
                <c:pt idx="301">
                  <c:v>0</c:v>
                </c:pt>
                <c:pt idx="302">
                  <c:v>4.4</c:v>
                </c:pt>
                <c:pt idx="303">
                  <c:v>2.1</c:v>
                </c:pt>
                <c:pt idx="304">
                  <c:v>535.5</c:v>
                </c:pt>
                <c:pt idx="305">
                  <c:v>291</c:v>
                </c:pt>
                <c:pt idx="306">
                  <c:v>296.2</c:v>
                </c:pt>
                <c:pt idx="307">
                  <c:v>331.5</c:v>
                </c:pt>
                <c:pt idx="308">
                  <c:v>273.8</c:v>
                </c:pt>
                <c:pt idx="309">
                  <c:v>765.9</c:v>
                </c:pt>
                <c:pt idx="310">
                  <c:v>786</c:v>
                </c:pt>
                <c:pt idx="311">
                  <c:v>412.1</c:v>
                </c:pt>
                <c:pt idx="312">
                  <c:v>368.8</c:v>
                </c:pt>
                <c:pt idx="313">
                  <c:v>342.7</c:v>
                </c:pt>
                <c:pt idx="314">
                  <c:v>599</c:v>
                </c:pt>
                <c:pt idx="315">
                  <c:v>1292.1</c:v>
                </c:pt>
                <c:pt idx="316">
                  <c:v>10491.6</c:v>
                </c:pt>
                <c:pt idx="317">
                  <c:v>7088.8</c:v>
                </c:pt>
                <c:pt idx="318">
                  <c:v>266.5</c:v>
                </c:pt>
                <c:pt idx="319">
                  <c:v>361.2</c:v>
                </c:pt>
                <c:pt idx="320">
                  <c:v>117.3</c:v>
                </c:pt>
                <c:pt idx="321">
                  <c:v>88</c:v>
                </c:pt>
                <c:pt idx="322">
                  <c:v>264.9</c:v>
                </c:pt>
                <c:pt idx="323">
                  <c:v>13.9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352.9</c:v>
                </c:pt>
                <c:pt idx="329">
                  <c:v>16.9</c:v>
                </c:pt>
                <c:pt idx="330">
                  <c:v>2.2</c:v>
                </c:pt>
                <c:pt idx="331">
                  <c:v>2.1</c:v>
                </c:pt>
                <c:pt idx="332">
                  <c:v>2.1</c:v>
                </c:pt>
                <c:pt idx="333">
                  <c:v>2.2</c:v>
                </c:pt>
                <c:pt idx="334">
                  <c:v>4.3</c:v>
                </c:pt>
                <c:pt idx="335">
                  <c:v>0</c:v>
                </c:pt>
                <c:pt idx="336">
                  <c:v>4.3</c:v>
                </c:pt>
                <c:pt idx="337">
                  <c:v>0</c:v>
                </c:pt>
                <c:pt idx="338">
                  <c:v>4.3</c:v>
                </c:pt>
                <c:pt idx="339">
                  <c:v>2</c:v>
                </c:pt>
                <c:pt idx="340">
                  <c:v>2.3</c:v>
                </c:pt>
                <c:pt idx="341">
                  <c:v>2.1</c:v>
                </c:pt>
                <c:pt idx="342">
                  <c:v>164.8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7</c:v>
                </c:pt>
                <c:pt idx="347">
                  <c:v>321.1</c:v>
                </c:pt>
                <c:pt idx="348">
                  <c:v>0</c:v>
                </c:pt>
                <c:pt idx="349">
                  <c:v>5.3</c:v>
                </c:pt>
                <c:pt idx="350">
                  <c:v>7.6</c:v>
                </c:pt>
                <c:pt idx="351">
                  <c:v>2.2</c:v>
                </c:pt>
                <c:pt idx="352">
                  <c:v>101.2</c:v>
                </c:pt>
                <c:pt idx="353">
                  <c:v>669</c:v>
                </c:pt>
                <c:pt idx="354">
                  <c:v>2.5</c:v>
                </c:pt>
                <c:pt idx="355">
                  <c:v>4.3</c:v>
                </c:pt>
                <c:pt idx="356">
                  <c:v>2.1</c:v>
                </c:pt>
                <c:pt idx="357">
                  <c:v>2.1</c:v>
                </c:pt>
                <c:pt idx="358">
                  <c:v>280.9</c:v>
                </c:pt>
                <c:pt idx="359">
                  <c:v>2.2</c:v>
                </c:pt>
                <c:pt idx="360">
                  <c:v>4.3</c:v>
                </c:pt>
                <c:pt idx="361">
                  <c:v>183.1</c:v>
                </c:pt>
                <c:pt idx="362">
                  <c:v>0</c:v>
                </c:pt>
                <c:pt idx="363">
                  <c:v>0</c:v>
                </c:pt>
                <c:pt idx="364">
                  <c:v>398</c:v>
                </c:pt>
                <c:pt idx="365">
                  <c:v>0</c:v>
                </c:pt>
                <c:pt idx="366">
                  <c:v>506.6</c:v>
                </c:pt>
                <c:pt idx="367">
                  <c:v>408</c:v>
                </c:pt>
                <c:pt idx="368">
                  <c:v>2.2</c:v>
                </c:pt>
                <c:pt idx="369">
                  <c:v>2.1</c:v>
                </c:pt>
                <c:pt idx="370">
                  <c:v>4.4</c:v>
                </c:pt>
                <c:pt idx="371">
                  <c:v>0</c:v>
                </c:pt>
                <c:pt idx="372">
                  <c:v>4.1</c:v>
                </c:pt>
                <c:pt idx="373">
                  <c:v>0</c:v>
                </c:pt>
                <c:pt idx="374">
                  <c:v>4.3</c:v>
                </c:pt>
                <c:pt idx="375">
                  <c:v>0</c:v>
                </c:pt>
                <c:pt idx="376">
                  <c:v>4.3</c:v>
                </c:pt>
                <c:pt idx="377">
                  <c:v>2</c:v>
                </c:pt>
                <c:pt idx="378">
                  <c:v>2.2</c:v>
                </c:pt>
                <c:pt idx="379">
                  <c:v>2.1</c:v>
                </c:pt>
              </c:numCache>
            </c:numRef>
          </c:val>
        </c:ser>
        <c:ser>
          <c:idx val="1"/>
          <c:order val="1"/>
          <c:tx>
            <c:v>Ctrl c1</c:v>
          </c:tx>
          <c:spPr>
            <a:ln w="28575"/>
          </c:spPr>
          <c:cat>
            <c:numRef>
              <c:f>Controllers!$O$45:$O$424</c:f>
              <c:numCache>
                <c:formatCode>General</c:formatCode>
                <c:ptCount val="380"/>
                <c:pt idx="0">
                  <c:v>42620.4615972222</c:v>
                </c:pt>
                <c:pt idx="1">
                  <c:v>42620.4616087963</c:v>
                </c:pt>
                <c:pt idx="2">
                  <c:v>42620.4616203704</c:v>
                </c:pt>
                <c:pt idx="3">
                  <c:v>42620.4616319444</c:v>
                </c:pt>
                <c:pt idx="4">
                  <c:v>42620.4616435185</c:v>
                </c:pt>
                <c:pt idx="5">
                  <c:v>42620.4616550926</c:v>
                </c:pt>
                <c:pt idx="6">
                  <c:v>42620.4616666667</c:v>
                </c:pt>
                <c:pt idx="7">
                  <c:v>42620.4616782407</c:v>
                </c:pt>
                <c:pt idx="8">
                  <c:v>42620.4616898148</c:v>
                </c:pt>
                <c:pt idx="9">
                  <c:v>42620.4617013889</c:v>
                </c:pt>
                <c:pt idx="10">
                  <c:v>42620.461712963</c:v>
                </c:pt>
                <c:pt idx="11">
                  <c:v>42620.461724537</c:v>
                </c:pt>
                <c:pt idx="12">
                  <c:v>42620.4617361111</c:v>
                </c:pt>
                <c:pt idx="13">
                  <c:v>42620.4617476852</c:v>
                </c:pt>
                <c:pt idx="14">
                  <c:v>42620.4617592593</c:v>
                </c:pt>
                <c:pt idx="15">
                  <c:v>42620.4617708333</c:v>
                </c:pt>
                <c:pt idx="16">
                  <c:v>42620.4617824074</c:v>
                </c:pt>
                <c:pt idx="17">
                  <c:v>42620.4617939815</c:v>
                </c:pt>
                <c:pt idx="18">
                  <c:v>42620.4618055556</c:v>
                </c:pt>
                <c:pt idx="19">
                  <c:v>42620.4628587963</c:v>
                </c:pt>
                <c:pt idx="20">
                  <c:v>42620.4628703704</c:v>
                </c:pt>
                <c:pt idx="21">
                  <c:v>42620.4628819444</c:v>
                </c:pt>
                <c:pt idx="22">
                  <c:v>42620.4628935185</c:v>
                </c:pt>
                <c:pt idx="23">
                  <c:v>42620.4629050926</c:v>
                </c:pt>
                <c:pt idx="24">
                  <c:v>42620.4629166667</c:v>
                </c:pt>
                <c:pt idx="25">
                  <c:v>42620.4629282407</c:v>
                </c:pt>
                <c:pt idx="26">
                  <c:v>42620.4629398148</c:v>
                </c:pt>
                <c:pt idx="27">
                  <c:v>42620.4629513889</c:v>
                </c:pt>
                <c:pt idx="28">
                  <c:v>42620.462962963</c:v>
                </c:pt>
                <c:pt idx="29">
                  <c:v>42620.462974537</c:v>
                </c:pt>
                <c:pt idx="30">
                  <c:v>42620.4629861111</c:v>
                </c:pt>
                <c:pt idx="31">
                  <c:v>42620.4629976852</c:v>
                </c:pt>
                <c:pt idx="32">
                  <c:v>42620.4630092593</c:v>
                </c:pt>
                <c:pt idx="33">
                  <c:v>42620.4630208333</c:v>
                </c:pt>
                <c:pt idx="34">
                  <c:v>42620.4630324074</c:v>
                </c:pt>
                <c:pt idx="35">
                  <c:v>42620.4630439815</c:v>
                </c:pt>
                <c:pt idx="36">
                  <c:v>42620.4630555556</c:v>
                </c:pt>
                <c:pt idx="37">
                  <c:v>42620.4630671296</c:v>
                </c:pt>
                <c:pt idx="38">
                  <c:v>42620.4640509259</c:v>
                </c:pt>
                <c:pt idx="39">
                  <c:v>42620.4640625</c:v>
                </c:pt>
                <c:pt idx="40">
                  <c:v>42620.4640740741</c:v>
                </c:pt>
                <c:pt idx="41">
                  <c:v>42620.4640856481</c:v>
                </c:pt>
                <c:pt idx="42">
                  <c:v>42620.4640972222</c:v>
                </c:pt>
                <c:pt idx="43">
                  <c:v>42620.4641087963</c:v>
                </c:pt>
                <c:pt idx="44">
                  <c:v>42620.4641203704</c:v>
                </c:pt>
                <c:pt idx="45">
                  <c:v>42620.4641319444</c:v>
                </c:pt>
                <c:pt idx="46">
                  <c:v>42620.4641435185</c:v>
                </c:pt>
                <c:pt idx="47">
                  <c:v>42620.4641550926</c:v>
                </c:pt>
                <c:pt idx="48">
                  <c:v>42620.4641666667</c:v>
                </c:pt>
                <c:pt idx="49">
                  <c:v>42620.4641782407</c:v>
                </c:pt>
                <c:pt idx="50">
                  <c:v>42620.4641898148</c:v>
                </c:pt>
                <c:pt idx="51">
                  <c:v>42620.4642013889</c:v>
                </c:pt>
                <c:pt idx="52">
                  <c:v>42620.464212963</c:v>
                </c:pt>
                <c:pt idx="53">
                  <c:v>42620.464224537</c:v>
                </c:pt>
                <c:pt idx="54">
                  <c:v>42620.4642361111</c:v>
                </c:pt>
                <c:pt idx="55">
                  <c:v>42620.4642476852</c:v>
                </c:pt>
                <c:pt idx="56">
                  <c:v>42620.4642592593</c:v>
                </c:pt>
                <c:pt idx="57">
                  <c:v>42620.4653356482</c:v>
                </c:pt>
                <c:pt idx="58">
                  <c:v>42620.4653472222</c:v>
                </c:pt>
                <c:pt idx="59">
                  <c:v>42620.4653587963</c:v>
                </c:pt>
                <c:pt idx="60">
                  <c:v>42620.4653703704</c:v>
                </c:pt>
                <c:pt idx="61">
                  <c:v>42620.4653819444</c:v>
                </c:pt>
                <c:pt idx="62">
                  <c:v>42620.4653935185</c:v>
                </c:pt>
                <c:pt idx="63">
                  <c:v>42620.4654050926</c:v>
                </c:pt>
                <c:pt idx="64">
                  <c:v>42620.4654166667</c:v>
                </c:pt>
                <c:pt idx="65">
                  <c:v>42620.4654282407</c:v>
                </c:pt>
                <c:pt idx="66">
                  <c:v>42620.4654398148</c:v>
                </c:pt>
                <c:pt idx="67">
                  <c:v>42620.4654513889</c:v>
                </c:pt>
                <c:pt idx="68">
                  <c:v>42620.465462963</c:v>
                </c:pt>
                <c:pt idx="69">
                  <c:v>42620.465474537</c:v>
                </c:pt>
                <c:pt idx="70">
                  <c:v>42620.4654861111</c:v>
                </c:pt>
                <c:pt idx="71">
                  <c:v>42620.4654976852</c:v>
                </c:pt>
                <c:pt idx="72">
                  <c:v>42620.4655092593</c:v>
                </c:pt>
                <c:pt idx="73">
                  <c:v>42620.4655208333</c:v>
                </c:pt>
                <c:pt idx="74">
                  <c:v>42620.4655324074</c:v>
                </c:pt>
                <c:pt idx="75">
                  <c:v>42620.4655439815</c:v>
                </c:pt>
                <c:pt idx="76">
                  <c:v>42620.4664930556</c:v>
                </c:pt>
                <c:pt idx="77">
                  <c:v>42620.4665046296</c:v>
                </c:pt>
                <c:pt idx="78">
                  <c:v>42620.4665162037</c:v>
                </c:pt>
                <c:pt idx="79">
                  <c:v>42620.4665277778</c:v>
                </c:pt>
                <c:pt idx="80">
                  <c:v>42620.4665393519</c:v>
                </c:pt>
                <c:pt idx="81">
                  <c:v>42620.4665509259</c:v>
                </c:pt>
                <c:pt idx="82">
                  <c:v>42620.4665625</c:v>
                </c:pt>
                <c:pt idx="83">
                  <c:v>42620.4665740741</c:v>
                </c:pt>
                <c:pt idx="84">
                  <c:v>42620.4665856482</c:v>
                </c:pt>
                <c:pt idx="85">
                  <c:v>42620.4665972222</c:v>
                </c:pt>
                <c:pt idx="86">
                  <c:v>42620.4666087963</c:v>
                </c:pt>
                <c:pt idx="87">
                  <c:v>42620.4666203704</c:v>
                </c:pt>
                <c:pt idx="88">
                  <c:v>42620.4666319444</c:v>
                </c:pt>
                <c:pt idx="89">
                  <c:v>42620.4666435185</c:v>
                </c:pt>
                <c:pt idx="90">
                  <c:v>42620.4666550926</c:v>
                </c:pt>
                <c:pt idx="91">
                  <c:v>42620.4666666667</c:v>
                </c:pt>
                <c:pt idx="92">
                  <c:v>42620.4666782407</c:v>
                </c:pt>
                <c:pt idx="93">
                  <c:v>42620.4666898148</c:v>
                </c:pt>
                <c:pt idx="94">
                  <c:v>42620.4667013889</c:v>
                </c:pt>
                <c:pt idx="95">
                  <c:v>42620.4678472222</c:v>
                </c:pt>
                <c:pt idx="96">
                  <c:v>42620.4678587963</c:v>
                </c:pt>
                <c:pt idx="97">
                  <c:v>42620.4678703704</c:v>
                </c:pt>
                <c:pt idx="98">
                  <c:v>42620.4678819444</c:v>
                </c:pt>
                <c:pt idx="99">
                  <c:v>42620.4678935185</c:v>
                </c:pt>
                <c:pt idx="100">
                  <c:v>42620.4679050926</c:v>
                </c:pt>
                <c:pt idx="101">
                  <c:v>42620.4679166667</c:v>
                </c:pt>
                <c:pt idx="102">
                  <c:v>42620.4679282407</c:v>
                </c:pt>
                <c:pt idx="103">
                  <c:v>42620.4679398148</c:v>
                </c:pt>
                <c:pt idx="104">
                  <c:v>42620.4679513889</c:v>
                </c:pt>
                <c:pt idx="105">
                  <c:v>42620.467962963</c:v>
                </c:pt>
                <c:pt idx="106">
                  <c:v>42620.467974537</c:v>
                </c:pt>
                <c:pt idx="107">
                  <c:v>42620.4679861111</c:v>
                </c:pt>
                <c:pt idx="108">
                  <c:v>42620.4679976852</c:v>
                </c:pt>
                <c:pt idx="109">
                  <c:v>42620.4680092593</c:v>
                </c:pt>
                <c:pt idx="110">
                  <c:v>42620.4680208333</c:v>
                </c:pt>
                <c:pt idx="111">
                  <c:v>42620.4680324074</c:v>
                </c:pt>
                <c:pt idx="112">
                  <c:v>42620.4680439815</c:v>
                </c:pt>
                <c:pt idx="113">
                  <c:v>42620.4680555556</c:v>
                </c:pt>
                <c:pt idx="114">
                  <c:v>42620.4693055556</c:v>
                </c:pt>
                <c:pt idx="115">
                  <c:v>42620.4693171296</c:v>
                </c:pt>
                <c:pt idx="116">
                  <c:v>42620.4693287037</c:v>
                </c:pt>
                <c:pt idx="117">
                  <c:v>42620.4693402778</c:v>
                </c:pt>
                <c:pt idx="118">
                  <c:v>42620.4693518519</c:v>
                </c:pt>
                <c:pt idx="119">
                  <c:v>42620.4693634259</c:v>
                </c:pt>
                <c:pt idx="120">
                  <c:v>42620.469375</c:v>
                </c:pt>
                <c:pt idx="121">
                  <c:v>42620.4693865741</c:v>
                </c:pt>
                <c:pt idx="122">
                  <c:v>42620.4693981481</c:v>
                </c:pt>
                <c:pt idx="123">
                  <c:v>42620.4694097222</c:v>
                </c:pt>
                <c:pt idx="124">
                  <c:v>42620.4694212963</c:v>
                </c:pt>
                <c:pt idx="125">
                  <c:v>42620.4694328704</c:v>
                </c:pt>
                <c:pt idx="126">
                  <c:v>42620.4694444444</c:v>
                </c:pt>
                <c:pt idx="127">
                  <c:v>42620.4694560185</c:v>
                </c:pt>
                <c:pt idx="128">
                  <c:v>42620.4694675926</c:v>
                </c:pt>
                <c:pt idx="129">
                  <c:v>42620.4694791667</c:v>
                </c:pt>
                <c:pt idx="130">
                  <c:v>42620.4694907407</c:v>
                </c:pt>
                <c:pt idx="131">
                  <c:v>42620.4695023148</c:v>
                </c:pt>
                <c:pt idx="132">
                  <c:v>42620.4695138889</c:v>
                </c:pt>
                <c:pt idx="133">
                  <c:v>42620.470625</c:v>
                </c:pt>
                <c:pt idx="134">
                  <c:v>42620.4706365741</c:v>
                </c:pt>
                <c:pt idx="135">
                  <c:v>42620.4706481481</c:v>
                </c:pt>
                <c:pt idx="136">
                  <c:v>42620.4706597222</c:v>
                </c:pt>
                <c:pt idx="137">
                  <c:v>42620.4706712963</c:v>
                </c:pt>
                <c:pt idx="138">
                  <c:v>42620.4706828704</c:v>
                </c:pt>
                <c:pt idx="139">
                  <c:v>42620.4706944444</c:v>
                </c:pt>
                <c:pt idx="140">
                  <c:v>42620.4707060185</c:v>
                </c:pt>
                <c:pt idx="141">
                  <c:v>42620.4707175926</c:v>
                </c:pt>
                <c:pt idx="142">
                  <c:v>42620.4707291667</c:v>
                </c:pt>
                <c:pt idx="143">
                  <c:v>42620.4707407407</c:v>
                </c:pt>
                <c:pt idx="144">
                  <c:v>42620.4707523148</c:v>
                </c:pt>
                <c:pt idx="145">
                  <c:v>42620.4707638889</c:v>
                </c:pt>
                <c:pt idx="146">
                  <c:v>42620.470775463</c:v>
                </c:pt>
                <c:pt idx="147">
                  <c:v>42620.470787037</c:v>
                </c:pt>
                <c:pt idx="148">
                  <c:v>42620.4707986111</c:v>
                </c:pt>
                <c:pt idx="149">
                  <c:v>42620.4708101852</c:v>
                </c:pt>
                <c:pt idx="150">
                  <c:v>42620.4708217593</c:v>
                </c:pt>
                <c:pt idx="151">
                  <c:v>42620.4708333333</c:v>
                </c:pt>
                <c:pt idx="152">
                  <c:v>42620.4718055556</c:v>
                </c:pt>
                <c:pt idx="153">
                  <c:v>42620.4718171296</c:v>
                </c:pt>
                <c:pt idx="154">
                  <c:v>42620.4718287037</c:v>
                </c:pt>
                <c:pt idx="155">
                  <c:v>42620.4718402778</c:v>
                </c:pt>
                <c:pt idx="156">
                  <c:v>42620.4718518518</c:v>
                </c:pt>
                <c:pt idx="157">
                  <c:v>42620.4718634259</c:v>
                </c:pt>
                <c:pt idx="158">
                  <c:v>42620.471875</c:v>
                </c:pt>
                <c:pt idx="159">
                  <c:v>42620.4718865741</c:v>
                </c:pt>
                <c:pt idx="160">
                  <c:v>42620.4718981481</c:v>
                </c:pt>
                <c:pt idx="161">
                  <c:v>42620.4719097222</c:v>
                </c:pt>
                <c:pt idx="162">
                  <c:v>42620.4719212963</c:v>
                </c:pt>
                <c:pt idx="163">
                  <c:v>42620.4719328704</c:v>
                </c:pt>
                <c:pt idx="164">
                  <c:v>42620.4719444444</c:v>
                </c:pt>
                <c:pt idx="165">
                  <c:v>42620.4719560185</c:v>
                </c:pt>
                <c:pt idx="166">
                  <c:v>42620.4719675926</c:v>
                </c:pt>
                <c:pt idx="167">
                  <c:v>42620.4719791667</c:v>
                </c:pt>
                <c:pt idx="168">
                  <c:v>42620.4719907407</c:v>
                </c:pt>
                <c:pt idx="169">
                  <c:v>42620.4720023148</c:v>
                </c:pt>
                <c:pt idx="170">
                  <c:v>42620.4720138889</c:v>
                </c:pt>
                <c:pt idx="171">
                  <c:v>42620.4730555556</c:v>
                </c:pt>
                <c:pt idx="172">
                  <c:v>42620.4730671296</c:v>
                </c:pt>
                <c:pt idx="173">
                  <c:v>42620.4730787037</c:v>
                </c:pt>
                <c:pt idx="174">
                  <c:v>42620.4730902778</c:v>
                </c:pt>
                <c:pt idx="175">
                  <c:v>42620.4731018519</c:v>
                </c:pt>
                <c:pt idx="176">
                  <c:v>42620.4731134259</c:v>
                </c:pt>
                <c:pt idx="177">
                  <c:v>42620.473125</c:v>
                </c:pt>
                <c:pt idx="178">
                  <c:v>42620.4731365741</c:v>
                </c:pt>
                <c:pt idx="179">
                  <c:v>42620.4731481482</c:v>
                </c:pt>
                <c:pt idx="180">
                  <c:v>42620.4731597222</c:v>
                </c:pt>
                <c:pt idx="181">
                  <c:v>42620.4731712963</c:v>
                </c:pt>
                <c:pt idx="182">
                  <c:v>42620.4731828704</c:v>
                </c:pt>
                <c:pt idx="183">
                  <c:v>42620.4731944444</c:v>
                </c:pt>
                <c:pt idx="184">
                  <c:v>42620.4732060185</c:v>
                </c:pt>
                <c:pt idx="185">
                  <c:v>42620.4732175926</c:v>
                </c:pt>
                <c:pt idx="186">
                  <c:v>42620.4732291667</c:v>
                </c:pt>
                <c:pt idx="187">
                  <c:v>42620.4732407407</c:v>
                </c:pt>
                <c:pt idx="188">
                  <c:v>42620.4732523148</c:v>
                </c:pt>
                <c:pt idx="189">
                  <c:v>42620.4732638889</c:v>
                </c:pt>
                <c:pt idx="190">
                  <c:v>42620.4742939815</c:v>
                </c:pt>
                <c:pt idx="191">
                  <c:v>42620.4743055556</c:v>
                </c:pt>
                <c:pt idx="192">
                  <c:v>42620.4743171296</c:v>
                </c:pt>
                <c:pt idx="193">
                  <c:v>42620.4743287037</c:v>
                </c:pt>
                <c:pt idx="194">
                  <c:v>42620.4743402778</c:v>
                </c:pt>
                <c:pt idx="195">
                  <c:v>42620.4743518519</c:v>
                </c:pt>
                <c:pt idx="196">
                  <c:v>42620.4743634259</c:v>
                </c:pt>
                <c:pt idx="197">
                  <c:v>42620.474375</c:v>
                </c:pt>
                <c:pt idx="198">
                  <c:v>42620.4743865741</c:v>
                </c:pt>
                <c:pt idx="199">
                  <c:v>42620.4743981482</c:v>
                </c:pt>
                <c:pt idx="200">
                  <c:v>42620.4744097222</c:v>
                </c:pt>
                <c:pt idx="201">
                  <c:v>42620.4744212963</c:v>
                </c:pt>
                <c:pt idx="202">
                  <c:v>42620.4744328704</c:v>
                </c:pt>
                <c:pt idx="203">
                  <c:v>42620.4744444444</c:v>
                </c:pt>
                <c:pt idx="204">
                  <c:v>42620.4744560185</c:v>
                </c:pt>
                <c:pt idx="205">
                  <c:v>42620.4744675926</c:v>
                </c:pt>
                <c:pt idx="206">
                  <c:v>42620.4744791667</c:v>
                </c:pt>
                <c:pt idx="207">
                  <c:v>42620.4744907407</c:v>
                </c:pt>
                <c:pt idx="208">
                  <c:v>42620.4745023148</c:v>
                </c:pt>
                <c:pt idx="209">
                  <c:v>42620.4755787037</c:v>
                </c:pt>
                <c:pt idx="210">
                  <c:v>42620.4755902778</c:v>
                </c:pt>
                <c:pt idx="211">
                  <c:v>42620.4756018519</c:v>
                </c:pt>
                <c:pt idx="212">
                  <c:v>42620.4756134259</c:v>
                </c:pt>
                <c:pt idx="213">
                  <c:v>42620.475625</c:v>
                </c:pt>
                <c:pt idx="214">
                  <c:v>42620.4756365741</c:v>
                </c:pt>
                <c:pt idx="215">
                  <c:v>42620.4756481481</c:v>
                </c:pt>
                <c:pt idx="216">
                  <c:v>42620.4756597222</c:v>
                </c:pt>
                <c:pt idx="217">
                  <c:v>42620.4756712963</c:v>
                </c:pt>
                <c:pt idx="218">
                  <c:v>42620.4756828704</c:v>
                </c:pt>
                <c:pt idx="219">
                  <c:v>42620.4756944444</c:v>
                </c:pt>
                <c:pt idx="220">
                  <c:v>42620.4757060185</c:v>
                </c:pt>
                <c:pt idx="221">
                  <c:v>42620.4757175926</c:v>
                </c:pt>
                <c:pt idx="222">
                  <c:v>42620.4757291667</c:v>
                </c:pt>
                <c:pt idx="223">
                  <c:v>42620.4757407407</c:v>
                </c:pt>
                <c:pt idx="224">
                  <c:v>42620.4757523148</c:v>
                </c:pt>
                <c:pt idx="225">
                  <c:v>42620.4757638889</c:v>
                </c:pt>
                <c:pt idx="226">
                  <c:v>42620.475775463</c:v>
                </c:pt>
                <c:pt idx="227">
                  <c:v>42620.475787037</c:v>
                </c:pt>
                <c:pt idx="228">
                  <c:v>42620.4768402778</c:v>
                </c:pt>
                <c:pt idx="229">
                  <c:v>42620.4768518519</c:v>
                </c:pt>
                <c:pt idx="230">
                  <c:v>42620.4768634259</c:v>
                </c:pt>
                <c:pt idx="231">
                  <c:v>42620.476875</c:v>
                </c:pt>
                <c:pt idx="232">
                  <c:v>42620.4768865741</c:v>
                </c:pt>
                <c:pt idx="233">
                  <c:v>42620.4768981481</c:v>
                </c:pt>
                <c:pt idx="234">
                  <c:v>42620.4769097222</c:v>
                </c:pt>
                <c:pt idx="235">
                  <c:v>42620.4769212963</c:v>
                </c:pt>
                <c:pt idx="236">
                  <c:v>42620.4769328704</c:v>
                </c:pt>
                <c:pt idx="237">
                  <c:v>42620.4769444444</c:v>
                </c:pt>
                <c:pt idx="238">
                  <c:v>42620.4769560185</c:v>
                </c:pt>
                <c:pt idx="239">
                  <c:v>42620.4769675926</c:v>
                </c:pt>
                <c:pt idx="240">
                  <c:v>42620.4769791667</c:v>
                </c:pt>
                <c:pt idx="241">
                  <c:v>42620.4769907407</c:v>
                </c:pt>
                <c:pt idx="242">
                  <c:v>42620.4770023148</c:v>
                </c:pt>
                <c:pt idx="243">
                  <c:v>42620.4770138889</c:v>
                </c:pt>
                <c:pt idx="244">
                  <c:v>42620.477025463</c:v>
                </c:pt>
                <c:pt idx="245">
                  <c:v>42620.477037037</c:v>
                </c:pt>
                <c:pt idx="246">
                  <c:v>42620.4770486111</c:v>
                </c:pt>
                <c:pt idx="247">
                  <c:v>42620.4780092593</c:v>
                </c:pt>
                <c:pt idx="248">
                  <c:v>42620.4780208333</c:v>
                </c:pt>
                <c:pt idx="249">
                  <c:v>42620.4780324074</c:v>
                </c:pt>
                <c:pt idx="250">
                  <c:v>42620.4780439815</c:v>
                </c:pt>
                <c:pt idx="251">
                  <c:v>42620.4780555556</c:v>
                </c:pt>
                <c:pt idx="252">
                  <c:v>42620.4780671296</c:v>
                </c:pt>
                <c:pt idx="253">
                  <c:v>42620.4780787037</c:v>
                </c:pt>
                <c:pt idx="254">
                  <c:v>42620.4780902778</c:v>
                </c:pt>
                <c:pt idx="255">
                  <c:v>42620.4781018519</c:v>
                </c:pt>
                <c:pt idx="256">
                  <c:v>42620.4781134259</c:v>
                </c:pt>
                <c:pt idx="257">
                  <c:v>42620.478125</c:v>
                </c:pt>
                <c:pt idx="258">
                  <c:v>42620.4781365741</c:v>
                </c:pt>
                <c:pt idx="259">
                  <c:v>42620.4781481481</c:v>
                </c:pt>
                <c:pt idx="260">
                  <c:v>42620.4781597222</c:v>
                </c:pt>
                <c:pt idx="261">
                  <c:v>42620.4781712963</c:v>
                </c:pt>
                <c:pt idx="262">
                  <c:v>42620.4781828704</c:v>
                </c:pt>
                <c:pt idx="263">
                  <c:v>42620.4781944444</c:v>
                </c:pt>
                <c:pt idx="264">
                  <c:v>42620.4782060185</c:v>
                </c:pt>
                <c:pt idx="265">
                  <c:v>42620.4782175926</c:v>
                </c:pt>
                <c:pt idx="266">
                  <c:v>42620.479224537</c:v>
                </c:pt>
                <c:pt idx="267">
                  <c:v>42620.4792361111</c:v>
                </c:pt>
                <c:pt idx="268">
                  <c:v>42620.4792476852</c:v>
                </c:pt>
                <c:pt idx="269">
                  <c:v>42620.4792592593</c:v>
                </c:pt>
                <c:pt idx="270">
                  <c:v>42620.4792708333</c:v>
                </c:pt>
                <c:pt idx="271">
                  <c:v>42620.4792824074</c:v>
                </c:pt>
                <c:pt idx="272">
                  <c:v>42620.4792939815</c:v>
                </c:pt>
                <c:pt idx="273">
                  <c:v>42620.4793055556</c:v>
                </c:pt>
                <c:pt idx="274">
                  <c:v>42620.4793171296</c:v>
                </c:pt>
                <c:pt idx="275">
                  <c:v>42620.4793287037</c:v>
                </c:pt>
                <c:pt idx="276">
                  <c:v>42620.4793402778</c:v>
                </c:pt>
                <c:pt idx="277">
                  <c:v>42620.4793518518</c:v>
                </c:pt>
                <c:pt idx="278">
                  <c:v>42620.4793634259</c:v>
                </c:pt>
                <c:pt idx="279">
                  <c:v>42620.479375</c:v>
                </c:pt>
                <c:pt idx="280">
                  <c:v>42620.4793865741</c:v>
                </c:pt>
                <c:pt idx="281">
                  <c:v>42620.4793981481</c:v>
                </c:pt>
                <c:pt idx="282">
                  <c:v>42620.4794097222</c:v>
                </c:pt>
                <c:pt idx="283">
                  <c:v>42620.4794212963</c:v>
                </c:pt>
                <c:pt idx="284">
                  <c:v>42620.4794328704</c:v>
                </c:pt>
                <c:pt idx="285">
                  <c:v>42620.4805324074</c:v>
                </c:pt>
                <c:pt idx="286">
                  <c:v>42620.4805439815</c:v>
                </c:pt>
                <c:pt idx="287">
                  <c:v>42620.4805555556</c:v>
                </c:pt>
                <c:pt idx="288">
                  <c:v>42620.4805671296</c:v>
                </c:pt>
                <c:pt idx="289">
                  <c:v>42620.4805787037</c:v>
                </c:pt>
                <c:pt idx="290">
                  <c:v>42620.4805902778</c:v>
                </c:pt>
                <c:pt idx="291">
                  <c:v>42620.4806018519</c:v>
                </c:pt>
                <c:pt idx="292">
                  <c:v>42620.4806134259</c:v>
                </c:pt>
                <c:pt idx="293">
                  <c:v>42620.480625</c:v>
                </c:pt>
                <c:pt idx="294">
                  <c:v>42620.4806365741</c:v>
                </c:pt>
                <c:pt idx="295">
                  <c:v>42620.4806481482</c:v>
                </c:pt>
                <c:pt idx="296">
                  <c:v>42620.4806597222</c:v>
                </c:pt>
                <c:pt idx="297">
                  <c:v>42620.4806712963</c:v>
                </c:pt>
                <c:pt idx="298">
                  <c:v>42620.4806828704</c:v>
                </c:pt>
                <c:pt idx="299">
                  <c:v>42620.4806944444</c:v>
                </c:pt>
                <c:pt idx="300">
                  <c:v>42620.4807060185</c:v>
                </c:pt>
                <c:pt idx="301">
                  <c:v>42620.4807175926</c:v>
                </c:pt>
                <c:pt idx="302">
                  <c:v>42620.4807291667</c:v>
                </c:pt>
                <c:pt idx="303">
                  <c:v>42620.4807407407</c:v>
                </c:pt>
                <c:pt idx="304">
                  <c:v>42620.4818518519</c:v>
                </c:pt>
                <c:pt idx="305">
                  <c:v>42620.4818634259</c:v>
                </c:pt>
                <c:pt idx="306">
                  <c:v>42620.481875</c:v>
                </c:pt>
                <c:pt idx="307">
                  <c:v>42620.4818865741</c:v>
                </c:pt>
                <c:pt idx="308">
                  <c:v>42620.4818981482</c:v>
                </c:pt>
                <c:pt idx="309">
                  <c:v>42620.4819097222</c:v>
                </c:pt>
                <c:pt idx="310">
                  <c:v>42620.4819212963</c:v>
                </c:pt>
                <c:pt idx="311">
                  <c:v>42620.4819328704</c:v>
                </c:pt>
                <c:pt idx="312">
                  <c:v>42620.4819444444</c:v>
                </c:pt>
                <c:pt idx="313">
                  <c:v>42620.4819560185</c:v>
                </c:pt>
                <c:pt idx="314">
                  <c:v>42620.4819675926</c:v>
                </c:pt>
                <c:pt idx="315">
                  <c:v>42620.4819791667</c:v>
                </c:pt>
                <c:pt idx="316">
                  <c:v>42620.4819907407</c:v>
                </c:pt>
                <c:pt idx="317">
                  <c:v>42620.4820023148</c:v>
                </c:pt>
                <c:pt idx="318">
                  <c:v>42620.4820138889</c:v>
                </c:pt>
                <c:pt idx="319">
                  <c:v>42620.482025463</c:v>
                </c:pt>
                <c:pt idx="320">
                  <c:v>42620.482037037</c:v>
                </c:pt>
                <c:pt idx="321">
                  <c:v>42620.4820486111</c:v>
                </c:pt>
                <c:pt idx="322">
                  <c:v>42620.4820601852</c:v>
                </c:pt>
                <c:pt idx="323">
                  <c:v>42620.4831018519</c:v>
                </c:pt>
                <c:pt idx="324">
                  <c:v>42620.4831134259</c:v>
                </c:pt>
                <c:pt idx="325">
                  <c:v>42620.483125</c:v>
                </c:pt>
                <c:pt idx="326">
                  <c:v>42620.4831365741</c:v>
                </c:pt>
                <c:pt idx="327">
                  <c:v>42620.4831481481</c:v>
                </c:pt>
                <c:pt idx="328">
                  <c:v>42620.4831597222</c:v>
                </c:pt>
                <c:pt idx="329">
                  <c:v>42620.4831712963</c:v>
                </c:pt>
                <c:pt idx="330">
                  <c:v>42620.4831828704</c:v>
                </c:pt>
                <c:pt idx="331">
                  <c:v>42620.4831944444</c:v>
                </c:pt>
                <c:pt idx="332">
                  <c:v>42620.4832060185</c:v>
                </c:pt>
                <c:pt idx="333">
                  <c:v>42620.4832175926</c:v>
                </c:pt>
                <c:pt idx="334">
                  <c:v>42620.4832291667</c:v>
                </c:pt>
                <c:pt idx="335">
                  <c:v>42620.4832407407</c:v>
                </c:pt>
                <c:pt idx="336">
                  <c:v>42620.4832523148</c:v>
                </c:pt>
                <c:pt idx="337">
                  <c:v>42620.4832638889</c:v>
                </c:pt>
                <c:pt idx="338">
                  <c:v>42620.483275463</c:v>
                </c:pt>
                <c:pt idx="339">
                  <c:v>42620.483287037</c:v>
                </c:pt>
                <c:pt idx="340">
                  <c:v>42620.4832986111</c:v>
                </c:pt>
                <c:pt idx="341">
                  <c:v>42620.4833101852</c:v>
                </c:pt>
                <c:pt idx="342">
                  <c:v>42620.4842939815</c:v>
                </c:pt>
                <c:pt idx="343">
                  <c:v>42620.4843055556</c:v>
                </c:pt>
                <c:pt idx="344">
                  <c:v>42620.4843171296</c:v>
                </c:pt>
                <c:pt idx="345">
                  <c:v>42620.4843287037</c:v>
                </c:pt>
                <c:pt idx="346">
                  <c:v>42620.4843402778</c:v>
                </c:pt>
                <c:pt idx="347">
                  <c:v>42620.4843518519</c:v>
                </c:pt>
                <c:pt idx="348">
                  <c:v>42620.4843634259</c:v>
                </c:pt>
                <c:pt idx="349">
                  <c:v>42620.484375</c:v>
                </c:pt>
                <c:pt idx="350">
                  <c:v>42620.4843865741</c:v>
                </c:pt>
                <c:pt idx="351">
                  <c:v>42620.4843981481</c:v>
                </c:pt>
                <c:pt idx="352">
                  <c:v>42620.4844097222</c:v>
                </c:pt>
                <c:pt idx="353">
                  <c:v>42620.4844212963</c:v>
                </c:pt>
                <c:pt idx="354">
                  <c:v>42620.4844328704</c:v>
                </c:pt>
                <c:pt idx="355">
                  <c:v>42620.4844444444</c:v>
                </c:pt>
                <c:pt idx="356">
                  <c:v>42620.4844560185</c:v>
                </c:pt>
                <c:pt idx="357">
                  <c:v>42620.4844675926</c:v>
                </c:pt>
                <c:pt idx="358">
                  <c:v>42620.4844791667</c:v>
                </c:pt>
                <c:pt idx="359">
                  <c:v>42620.4844907407</c:v>
                </c:pt>
                <c:pt idx="360">
                  <c:v>42620.4845023148</c:v>
                </c:pt>
                <c:pt idx="361">
                  <c:v>42620.485462963</c:v>
                </c:pt>
                <c:pt idx="362">
                  <c:v>42620.485474537</c:v>
                </c:pt>
                <c:pt idx="363">
                  <c:v>42620.4854861111</c:v>
                </c:pt>
                <c:pt idx="364">
                  <c:v>42620.4854976852</c:v>
                </c:pt>
                <c:pt idx="365">
                  <c:v>42620.4855092593</c:v>
                </c:pt>
                <c:pt idx="366">
                  <c:v>42620.4855208333</c:v>
                </c:pt>
                <c:pt idx="367">
                  <c:v>42620.4855324074</c:v>
                </c:pt>
                <c:pt idx="368">
                  <c:v>42620.4855439815</c:v>
                </c:pt>
                <c:pt idx="369">
                  <c:v>42620.4855555556</c:v>
                </c:pt>
                <c:pt idx="370">
                  <c:v>42620.4855671296</c:v>
                </c:pt>
                <c:pt idx="371">
                  <c:v>42620.4855787037</c:v>
                </c:pt>
                <c:pt idx="372">
                  <c:v>42620.4855902778</c:v>
                </c:pt>
                <c:pt idx="373">
                  <c:v>42620.4856018519</c:v>
                </c:pt>
                <c:pt idx="374">
                  <c:v>42620.4856134259</c:v>
                </c:pt>
                <c:pt idx="375">
                  <c:v>42620.485625</c:v>
                </c:pt>
                <c:pt idx="376">
                  <c:v>42620.4856365741</c:v>
                </c:pt>
                <c:pt idx="377">
                  <c:v>42620.4856481481</c:v>
                </c:pt>
                <c:pt idx="378">
                  <c:v>42620.4856597222</c:v>
                </c:pt>
                <c:pt idx="379">
                  <c:v>42620.4856712963</c:v>
                </c:pt>
              </c:numCache>
            </c:numRef>
          </c:cat>
          <c:val>
            <c:numRef>
              <c:f>Controllers!$R$45:$R$424</c:f>
              <c:numCache>
                <c:formatCode>General</c:formatCode>
                <c:ptCount val="380"/>
                <c:pt idx="0">
                  <c:v>22.8</c:v>
                </c:pt>
                <c:pt idx="1">
                  <c:v>729.1</c:v>
                </c:pt>
                <c:pt idx="2">
                  <c:v>460.7</c:v>
                </c:pt>
                <c:pt idx="3">
                  <c:v>3</c:v>
                </c:pt>
                <c:pt idx="4">
                  <c:v>143.1</c:v>
                </c:pt>
                <c:pt idx="5">
                  <c:v>1743.4</c:v>
                </c:pt>
                <c:pt idx="6">
                  <c:v>1861.5</c:v>
                </c:pt>
                <c:pt idx="7">
                  <c:v>3313.5</c:v>
                </c:pt>
                <c:pt idx="8">
                  <c:v>17688.3</c:v>
                </c:pt>
                <c:pt idx="9">
                  <c:v>36588.6</c:v>
                </c:pt>
                <c:pt idx="10">
                  <c:v>5446.3</c:v>
                </c:pt>
                <c:pt idx="11">
                  <c:v>23840.9</c:v>
                </c:pt>
                <c:pt idx="12">
                  <c:v>7299</c:v>
                </c:pt>
                <c:pt idx="13">
                  <c:v>2.5</c:v>
                </c:pt>
                <c:pt idx="14">
                  <c:v>140.1</c:v>
                </c:pt>
                <c:pt idx="15">
                  <c:v>46.2</c:v>
                </c:pt>
                <c:pt idx="16">
                  <c:v>37.1</c:v>
                </c:pt>
                <c:pt idx="17">
                  <c:v>1.5</c:v>
                </c:pt>
                <c:pt idx="18">
                  <c:v>237.7</c:v>
                </c:pt>
                <c:pt idx="19">
                  <c:v>5.4</c:v>
                </c:pt>
                <c:pt idx="20">
                  <c:v>4.1</c:v>
                </c:pt>
                <c:pt idx="21">
                  <c:v>1559.3</c:v>
                </c:pt>
                <c:pt idx="22">
                  <c:v>2493.7</c:v>
                </c:pt>
                <c:pt idx="23">
                  <c:v>1389.7</c:v>
                </c:pt>
                <c:pt idx="24">
                  <c:v>1221</c:v>
                </c:pt>
                <c:pt idx="25">
                  <c:v>315.5</c:v>
                </c:pt>
                <c:pt idx="26">
                  <c:v>3.9</c:v>
                </c:pt>
                <c:pt idx="27">
                  <c:v>0.5</c:v>
                </c:pt>
                <c:pt idx="28">
                  <c:v>5.3</c:v>
                </c:pt>
                <c:pt idx="29">
                  <c:v>7.4</c:v>
                </c:pt>
                <c:pt idx="30">
                  <c:v>2.1</c:v>
                </c:pt>
                <c:pt idx="31">
                  <c:v>3.4</c:v>
                </c:pt>
                <c:pt idx="32">
                  <c:v>0</c:v>
                </c:pt>
                <c:pt idx="33">
                  <c:v>2.1</c:v>
                </c:pt>
                <c:pt idx="34">
                  <c:v>2</c:v>
                </c:pt>
                <c:pt idx="35">
                  <c:v>4</c:v>
                </c:pt>
                <c:pt idx="36">
                  <c:v>0</c:v>
                </c:pt>
                <c:pt idx="37">
                  <c:v>4.7</c:v>
                </c:pt>
                <c:pt idx="38">
                  <c:v>151.5</c:v>
                </c:pt>
                <c:pt idx="39">
                  <c:v>109.9</c:v>
                </c:pt>
                <c:pt idx="40">
                  <c:v>1190.9</c:v>
                </c:pt>
                <c:pt idx="41">
                  <c:v>0</c:v>
                </c:pt>
                <c:pt idx="42">
                  <c:v>8.6</c:v>
                </c:pt>
                <c:pt idx="43">
                  <c:v>587.6</c:v>
                </c:pt>
                <c:pt idx="44">
                  <c:v>0</c:v>
                </c:pt>
                <c:pt idx="45">
                  <c:v>268.6</c:v>
                </c:pt>
                <c:pt idx="46">
                  <c:v>303.9</c:v>
                </c:pt>
                <c:pt idx="47">
                  <c:v>344.8</c:v>
                </c:pt>
                <c:pt idx="48">
                  <c:v>1.1</c:v>
                </c:pt>
                <c:pt idx="49">
                  <c:v>74.7</c:v>
                </c:pt>
                <c:pt idx="50">
                  <c:v>510.5</c:v>
                </c:pt>
                <c:pt idx="51">
                  <c:v>41.8</c:v>
                </c:pt>
                <c:pt idx="52">
                  <c:v>155</c:v>
                </c:pt>
                <c:pt idx="53">
                  <c:v>4.5</c:v>
                </c:pt>
                <c:pt idx="54">
                  <c:v>3.3</c:v>
                </c:pt>
                <c:pt idx="55">
                  <c:v>82.6</c:v>
                </c:pt>
                <c:pt idx="56">
                  <c:v>213.6</c:v>
                </c:pt>
                <c:pt idx="57">
                  <c:v>28.3</c:v>
                </c:pt>
                <c:pt idx="58">
                  <c:v>604.3</c:v>
                </c:pt>
                <c:pt idx="59">
                  <c:v>14.6</c:v>
                </c:pt>
                <c:pt idx="60">
                  <c:v>2096.3</c:v>
                </c:pt>
                <c:pt idx="61">
                  <c:v>60.6</c:v>
                </c:pt>
                <c:pt idx="62">
                  <c:v>445.4</c:v>
                </c:pt>
                <c:pt idx="63">
                  <c:v>1.1</c:v>
                </c:pt>
                <c:pt idx="64">
                  <c:v>3.3</c:v>
                </c:pt>
                <c:pt idx="65">
                  <c:v>2.1</c:v>
                </c:pt>
                <c:pt idx="66">
                  <c:v>2</c:v>
                </c:pt>
                <c:pt idx="67">
                  <c:v>18.4</c:v>
                </c:pt>
                <c:pt idx="68">
                  <c:v>10</c:v>
                </c:pt>
                <c:pt idx="69">
                  <c:v>67</c:v>
                </c:pt>
                <c:pt idx="70">
                  <c:v>0</c:v>
                </c:pt>
                <c:pt idx="71">
                  <c:v>4.2</c:v>
                </c:pt>
                <c:pt idx="72">
                  <c:v>0</c:v>
                </c:pt>
                <c:pt idx="73">
                  <c:v>48.2</c:v>
                </c:pt>
                <c:pt idx="74">
                  <c:v>330.6</c:v>
                </c:pt>
                <c:pt idx="75">
                  <c:v>79.3</c:v>
                </c:pt>
                <c:pt idx="76">
                  <c:v>62.7</c:v>
                </c:pt>
                <c:pt idx="77">
                  <c:v>0</c:v>
                </c:pt>
                <c:pt idx="78">
                  <c:v>3.8</c:v>
                </c:pt>
                <c:pt idx="79">
                  <c:v>3.9</c:v>
                </c:pt>
                <c:pt idx="80">
                  <c:v>298.8</c:v>
                </c:pt>
                <c:pt idx="81">
                  <c:v>566.3</c:v>
                </c:pt>
                <c:pt idx="82">
                  <c:v>0.5</c:v>
                </c:pt>
                <c:pt idx="83">
                  <c:v>17.9</c:v>
                </c:pt>
                <c:pt idx="84">
                  <c:v>408</c:v>
                </c:pt>
                <c:pt idx="85">
                  <c:v>143.6</c:v>
                </c:pt>
                <c:pt idx="86">
                  <c:v>2.2</c:v>
                </c:pt>
                <c:pt idx="87">
                  <c:v>2</c:v>
                </c:pt>
                <c:pt idx="88">
                  <c:v>2.4</c:v>
                </c:pt>
                <c:pt idx="89">
                  <c:v>9.7</c:v>
                </c:pt>
                <c:pt idx="90">
                  <c:v>14.8</c:v>
                </c:pt>
                <c:pt idx="91">
                  <c:v>15.1</c:v>
                </c:pt>
                <c:pt idx="92">
                  <c:v>114.8</c:v>
                </c:pt>
                <c:pt idx="93">
                  <c:v>2.1</c:v>
                </c:pt>
                <c:pt idx="94">
                  <c:v>2.3</c:v>
                </c:pt>
                <c:pt idx="95">
                  <c:v>13.8</c:v>
                </c:pt>
                <c:pt idx="96">
                  <c:v>0</c:v>
                </c:pt>
                <c:pt idx="97">
                  <c:v>0</c:v>
                </c:pt>
                <c:pt idx="98">
                  <c:v>5</c:v>
                </c:pt>
                <c:pt idx="99">
                  <c:v>0</c:v>
                </c:pt>
                <c:pt idx="100">
                  <c:v>660.3</c:v>
                </c:pt>
                <c:pt idx="101">
                  <c:v>0</c:v>
                </c:pt>
                <c:pt idx="102">
                  <c:v>4.2</c:v>
                </c:pt>
                <c:pt idx="103">
                  <c:v>2.6</c:v>
                </c:pt>
                <c:pt idx="104">
                  <c:v>2.2</c:v>
                </c:pt>
                <c:pt idx="105">
                  <c:v>1.9</c:v>
                </c:pt>
                <c:pt idx="106">
                  <c:v>2.7</c:v>
                </c:pt>
                <c:pt idx="107">
                  <c:v>2.1</c:v>
                </c:pt>
                <c:pt idx="108">
                  <c:v>1.9</c:v>
                </c:pt>
                <c:pt idx="109">
                  <c:v>2.3</c:v>
                </c:pt>
                <c:pt idx="110">
                  <c:v>2.2</c:v>
                </c:pt>
                <c:pt idx="111">
                  <c:v>3.2</c:v>
                </c:pt>
                <c:pt idx="112">
                  <c:v>3.2</c:v>
                </c:pt>
                <c:pt idx="113">
                  <c:v>31.3</c:v>
                </c:pt>
                <c:pt idx="114">
                  <c:v>101.9</c:v>
                </c:pt>
                <c:pt idx="115">
                  <c:v>0</c:v>
                </c:pt>
                <c:pt idx="116">
                  <c:v>0.5</c:v>
                </c:pt>
                <c:pt idx="117">
                  <c:v>0</c:v>
                </c:pt>
                <c:pt idx="118">
                  <c:v>0</c:v>
                </c:pt>
                <c:pt idx="119">
                  <c:v>516.8</c:v>
                </c:pt>
                <c:pt idx="120">
                  <c:v>5.2</c:v>
                </c:pt>
                <c:pt idx="121">
                  <c:v>4</c:v>
                </c:pt>
                <c:pt idx="122">
                  <c:v>0</c:v>
                </c:pt>
                <c:pt idx="123">
                  <c:v>2.6</c:v>
                </c:pt>
                <c:pt idx="124">
                  <c:v>233.5</c:v>
                </c:pt>
                <c:pt idx="125">
                  <c:v>34.5</c:v>
                </c:pt>
                <c:pt idx="126">
                  <c:v>4.3</c:v>
                </c:pt>
                <c:pt idx="127">
                  <c:v>0</c:v>
                </c:pt>
                <c:pt idx="128">
                  <c:v>4.8</c:v>
                </c:pt>
                <c:pt idx="129">
                  <c:v>3</c:v>
                </c:pt>
                <c:pt idx="130">
                  <c:v>172.1</c:v>
                </c:pt>
                <c:pt idx="131">
                  <c:v>7.2</c:v>
                </c:pt>
                <c:pt idx="132">
                  <c:v>130</c:v>
                </c:pt>
                <c:pt idx="133">
                  <c:v>58.7</c:v>
                </c:pt>
                <c:pt idx="134">
                  <c:v>4.6</c:v>
                </c:pt>
                <c:pt idx="135">
                  <c:v>0</c:v>
                </c:pt>
                <c:pt idx="136">
                  <c:v>0</c:v>
                </c:pt>
                <c:pt idx="137">
                  <c:v>46.6</c:v>
                </c:pt>
                <c:pt idx="138">
                  <c:v>184.9</c:v>
                </c:pt>
                <c:pt idx="139">
                  <c:v>0</c:v>
                </c:pt>
                <c:pt idx="140">
                  <c:v>4.6</c:v>
                </c:pt>
                <c:pt idx="141">
                  <c:v>2</c:v>
                </c:pt>
                <c:pt idx="142">
                  <c:v>2.2</c:v>
                </c:pt>
                <c:pt idx="143">
                  <c:v>2</c:v>
                </c:pt>
                <c:pt idx="144">
                  <c:v>2.2</c:v>
                </c:pt>
                <c:pt idx="145">
                  <c:v>2.2</c:v>
                </c:pt>
                <c:pt idx="146">
                  <c:v>3.4</c:v>
                </c:pt>
                <c:pt idx="147">
                  <c:v>2.4</c:v>
                </c:pt>
                <c:pt idx="148">
                  <c:v>7.5</c:v>
                </c:pt>
                <c:pt idx="149">
                  <c:v>357.5</c:v>
                </c:pt>
                <c:pt idx="150">
                  <c:v>2.2</c:v>
                </c:pt>
                <c:pt idx="151">
                  <c:v>132</c:v>
                </c:pt>
                <c:pt idx="152">
                  <c:v>28.7</c:v>
                </c:pt>
                <c:pt idx="153">
                  <c:v>5.6</c:v>
                </c:pt>
                <c:pt idx="154">
                  <c:v>0.6</c:v>
                </c:pt>
                <c:pt idx="155">
                  <c:v>0</c:v>
                </c:pt>
                <c:pt idx="156">
                  <c:v>388.2</c:v>
                </c:pt>
                <c:pt idx="157">
                  <c:v>178.7</c:v>
                </c:pt>
                <c:pt idx="158">
                  <c:v>113.7</c:v>
                </c:pt>
                <c:pt idx="159">
                  <c:v>4.2</c:v>
                </c:pt>
                <c:pt idx="160">
                  <c:v>0</c:v>
                </c:pt>
                <c:pt idx="161">
                  <c:v>4.4</c:v>
                </c:pt>
                <c:pt idx="162">
                  <c:v>3.5</c:v>
                </c:pt>
                <c:pt idx="163">
                  <c:v>4.1</c:v>
                </c:pt>
                <c:pt idx="164">
                  <c:v>2</c:v>
                </c:pt>
                <c:pt idx="165">
                  <c:v>2</c:v>
                </c:pt>
                <c:pt idx="166">
                  <c:v>3.9</c:v>
                </c:pt>
                <c:pt idx="167">
                  <c:v>1</c:v>
                </c:pt>
                <c:pt idx="168">
                  <c:v>4.5</c:v>
                </c:pt>
                <c:pt idx="169">
                  <c:v>5.9</c:v>
                </c:pt>
                <c:pt idx="170">
                  <c:v>4.1</c:v>
                </c:pt>
                <c:pt idx="171">
                  <c:v>0.6</c:v>
                </c:pt>
                <c:pt idx="172">
                  <c:v>6</c:v>
                </c:pt>
                <c:pt idx="173">
                  <c:v>0</c:v>
                </c:pt>
                <c:pt idx="174">
                  <c:v>0</c:v>
                </c:pt>
                <c:pt idx="175">
                  <c:v>94.1</c:v>
                </c:pt>
                <c:pt idx="176">
                  <c:v>773.1</c:v>
                </c:pt>
                <c:pt idx="177">
                  <c:v>0</c:v>
                </c:pt>
                <c:pt idx="178">
                  <c:v>4.3</c:v>
                </c:pt>
                <c:pt idx="179">
                  <c:v>2</c:v>
                </c:pt>
                <c:pt idx="180">
                  <c:v>2.3</c:v>
                </c:pt>
                <c:pt idx="181">
                  <c:v>4.2</c:v>
                </c:pt>
                <c:pt idx="182">
                  <c:v>0</c:v>
                </c:pt>
                <c:pt idx="183">
                  <c:v>4.3</c:v>
                </c:pt>
                <c:pt idx="184">
                  <c:v>1.9</c:v>
                </c:pt>
                <c:pt idx="185">
                  <c:v>2.4</c:v>
                </c:pt>
                <c:pt idx="186">
                  <c:v>5.6</c:v>
                </c:pt>
                <c:pt idx="187">
                  <c:v>514.3</c:v>
                </c:pt>
                <c:pt idx="188">
                  <c:v>1</c:v>
                </c:pt>
                <c:pt idx="189">
                  <c:v>4.2</c:v>
                </c:pt>
                <c:pt idx="190">
                  <c:v>210.8</c:v>
                </c:pt>
                <c:pt idx="191">
                  <c:v>390</c:v>
                </c:pt>
                <c:pt idx="192">
                  <c:v>1</c:v>
                </c:pt>
                <c:pt idx="193">
                  <c:v>0</c:v>
                </c:pt>
                <c:pt idx="194">
                  <c:v>16.4</c:v>
                </c:pt>
                <c:pt idx="195">
                  <c:v>509</c:v>
                </c:pt>
                <c:pt idx="196">
                  <c:v>0</c:v>
                </c:pt>
                <c:pt idx="197">
                  <c:v>4.1</c:v>
                </c:pt>
                <c:pt idx="198">
                  <c:v>5.5</c:v>
                </c:pt>
                <c:pt idx="199">
                  <c:v>2.6</c:v>
                </c:pt>
                <c:pt idx="200">
                  <c:v>2.1</c:v>
                </c:pt>
                <c:pt idx="201">
                  <c:v>1.7</c:v>
                </c:pt>
                <c:pt idx="202">
                  <c:v>2.7</c:v>
                </c:pt>
                <c:pt idx="203">
                  <c:v>2.1</c:v>
                </c:pt>
                <c:pt idx="204">
                  <c:v>2.2</c:v>
                </c:pt>
                <c:pt idx="205">
                  <c:v>2.2</c:v>
                </c:pt>
                <c:pt idx="206">
                  <c:v>4.2</c:v>
                </c:pt>
                <c:pt idx="207">
                  <c:v>0</c:v>
                </c:pt>
                <c:pt idx="208">
                  <c:v>3.9</c:v>
                </c:pt>
                <c:pt idx="209">
                  <c:v>103.4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100.9</c:v>
                </c:pt>
                <c:pt idx="214">
                  <c:v>1042.3</c:v>
                </c:pt>
                <c:pt idx="215">
                  <c:v>0</c:v>
                </c:pt>
                <c:pt idx="216">
                  <c:v>23.3</c:v>
                </c:pt>
                <c:pt idx="217">
                  <c:v>964.9</c:v>
                </c:pt>
                <c:pt idx="218">
                  <c:v>19.2</c:v>
                </c:pt>
                <c:pt idx="219">
                  <c:v>140.2</c:v>
                </c:pt>
                <c:pt idx="220">
                  <c:v>87.5</c:v>
                </c:pt>
                <c:pt idx="221">
                  <c:v>0</c:v>
                </c:pt>
                <c:pt idx="222">
                  <c:v>57.4</c:v>
                </c:pt>
                <c:pt idx="223">
                  <c:v>3.4</c:v>
                </c:pt>
                <c:pt idx="224">
                  <c:v>2.1</c:v>
                </c:pt>
                <c:pt idx="225">
                  <c:v>3.1</c:v>
                </c:pt>
                <c:pt idx="226">
                  <c:v>2.2</c:v>
                </c:pt>
                <c:pt idx="227">
                  <c:v>4.3</c:v>
                </c:pt>
                <c:pt idx="228">
                  <c:v>32.7</c:v>
                </c:pt>
                <c:pt idx="229">
                  <c:v>3.6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831</c:v>
                </c:pt>
                <c:pt idx="234">
                  <c:v>5.3</c:v>
                </c:pt>
                <c:pt idx="235">
                  <c:v>0</c:v>
                </c:pt>
                <c:pt idx="236">
                  <c:v>4.2</c:v>
                </c:pt>
                <c:pt idx="237">
                  <c:v>0</c:v>
                </c:pt>
                <c:pt idx="238">
                  <c:v>4.2</c:v>
                </c:pt>
                <c:pt idx="239">
                  <c:v>0</c:v>
                </c:pt>
                <c:pt idx="240">
                  <c:v>9.9</c:v>
                </c:pt>
                <c:pt idx="241">
                  <c:v>0</c:v>
                </c:pt>
                <c:pt idx="242">
                  <c:v>5.9</c:v>
                </c:pt>
                <c:pt idx="243">
                  <c:v>0</c:v>
                </c:pt>
                <c:pt idx="244">
                  <c:v>4.1</c:v>
                </c:pt>
                <c:pt idx="245">
                  <c:v>0</c:v>
                </c:pt>
                <c:pt idx="246">
                  <c:v>4.2</c:v>
                </c:pt>
                <c:pt idx="247">
                  <c:v>120.2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38.6</c:v>
                </c:pt>
                <c:pt idx="252">
                  <c:v>865.2</c:v>
                </c:pt>
                <c:pt idx="253">
                  <c:v>0</c:v>
                </c:pt>
                <c:pt idx="254">
                  <c:v>3.2</c:v>
                </c:pt>
                <c:pt idx="255">
                  <c:v>63</c:v>
                </c:pt>
                <c:pt idx="256">
                  <c:v>3.9</c:v>
                </c:pt>
                <c:pt idx="257">
                  <c:v>136.7</c:v>
                </c:pt>
                <c:pt idx="258">
                  <c:v>4.4</c:v>
                </c:pt>
                <c:pt idx="259">
                  <c:v>0</c:v>
                </c:pt>
                <c:pt idx="260">
                  <c:v>4.4</c:v>
                </c:pt>
                <c:pt idx="261">
                  <c:v>125.7</c:v>
                </c:pt>
                <c:pt idx="262">
                  <c:v>4.4</c:v>
                </c:pt>
                <c:pt idx="263">
                  <c:v>126.7</c:v>
                </c:pt>
                <c:pt idx="264">
                  <c:v>681.3</c:v>
                </c:pt>
                <c:pt idx="265">
                  <c:v>654.4</c:v>
                </c:pt>
                <c:pt idx="266">
                  <c:v>123.6</c:v>
                </c:pt>
                <c:pt idx="267">
                  <c:v>123.8</c:v>
                </c:pt>
                <c:pt idx="268">
                  <c:v>0</c:v>
                </c:pt>
                <c:pt idx="269">
                  <c:v>1.5</c:v>
                </c:pt>
                <c:pt idx="270">
                  <c:v>0</c:v>
                </c:pt>
                <c:pt idx="271">
                  <c:v>863</c:v>
                </c:pt>
                <c:pt idx="272">
                  <c:v>3.7</c:v>
                </c:pt>
                <c:pt idx="273">
                  <c:v>2.1</c:v>
                </c:pt>
                <c:pt idx="274">
                  <c:v>2.1</c:v>
                </c:pt>
                <c:pt idx="275">
                  <c:v>2.1</c:v>
                </c:pt>
                <c:pt idx="276">
                  <c:v>2.2</c:v>
                </c:pt>
                <c:pt idx="277">
                  <c:v>2.2</c:v>
                </c:pt>
                <c:pt idx="278">
                  <c:v>2.1</c:v>
                </c:pt>
                <c:pt idx="279">
                  <c:v>2.1</c:v>
                </c:pt>
                <c:pt idx="280">
                  <c:v>2.2</c:v>
                </c:pt>
                <c:pt idx="281">
                  <c:v>4.3</c:v>
                </c:pt>
                <c:pt idx="282">
                  <c:v>0</c:v>
                </c:pt>
                <c:pt idx="283">
                  <c:v>5.1</c:v>
                </c:pt>
                <c:pt idx="284">
                  <c:v>0</c:v>
                </c:pt>
                <c:pt idx="285">
                  <c:v>384.7</c:v>
                </c:pt>
                <c:pt idx="286">
                  <c:v>0</c:v>
                </c:pt>
                <c:pt idx="287">
                  <c:v>1551.6</c:v>
                </c:pt>
                <c:pt idx="288">
                  <c:v>457.4</c:v>
                </c:pt>
                <c:pt idx="289">
                  <c:v>0</c:v>
                </c:pt>
                <c:pt idx="290">
                  <c:v>583</c:v>
                </c:pt>
                <c:pt idx="291">
                  <c:v>207.3</c:v>
                </c:pt>
                <c:pt idx="292">
                  <c:v>2.2</c:v>
                </c:pt>
                <c:pt idx="293">
                  <c:v>130.6</c:v>
                </c:pt>
                <c:pt idx="294">
                  <c:v>2.1</c:v>
                </c:pt>
                <c:pt idx="295">
                  <c:v>2.2</c:v>
                </c:pt>
                <c:pt idx="296">
                  <c:v>4.2</c:v>
                </c:pt>
                <c:pt idx="297">
                  <c:v>0</c:v>
                </c:pt>
                <c:pt idx="298">
                  <c:v>4.2</c:v>
                </c:pt>
                <c:pt idx="299">
                  <c:v>0</c:v>
                </c:pt>
                <c:pt idx="300">
                  <c:v>4.3</c:v>
                </c:pt>
                <c:pt idx="301">
                  <c:v>0</c:v>
                </c:pt>
                <c:pt idx="302">
                  <c:v>4.4</c:v>
                </c:pt>
                <c:pt idx="303">
                  <c:v>2.1</c:v>
                </c:pt>
                <c:pt idx="304">
                  <c:v>426.5</c:v>
                </c:pt>
                <c:pt idx="305">
                  <c:v>231.8</c:v>
                </c:pt>
                <c:pt idx="306">
                  <c:v>250.5</c:v>
                </c:pt>
                <c:pt idx="307">
                  <c:v>275.4</c:v>
                </c:pt>
                <c:pt idx="308">
                  <c:v>284.7</c:v>
                </c:pt>
                <c:pt idx="309">
                  <c:v>522.8</c:v>
                </c:pt>
                <c:pt idx="310">
                  <c:v>640.6</c:v>
                </c:pt>
                <c:pt idx="311">
                  <c:v>262.8</c:v>
                </c:pt>
                <c:pt idx="312">
                  <c:v>247.7</c:v>
                </c:pt>
                <c:pt idx="313">
                  <c:v>551.1</c:v>
                </c:pt>
                <c:pt idx="314">
                  <c:v>325.2</c:v>
                </c:pt>
                <c:pt idx="315">
                  <c:v>1070.4</c:v>
                </c:pt>
                <c:pt idx="316">
                  <c:v>7616.9</c:v>
                </c:pt>
                <c:pt idx="317">
                  <c:v>7324.5</c:v>
                </c:pt>
                <c:pt idx="318">
                  <c:v>127.4</c:v>
                </c:pt>
                <c:pt idx="319">
                  <c:v>70.7</c:v>
                </c:pt>
                <c:pt idx="320">
                  <c:v>461.7</c:v>
                </c:pt>
                <c:pt idx="321">
                  <c:v>105.1</c:v>
                </c:pt>
                <c:pt idx="322">
                  <c:v>139.3</c:v>
                </c:pt>
                <c:pt idx="323">
                  <c:v>197.2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150.9</c:v>
                </c:pt>
                <c:pt idx="328">
                  <c:v>743.7</c:v>
                </c:pt>
                <c:pt idx="329">
                  <c:v>2.3</c:v>
                </c:pt>
                <c:pt idx="330">
                  <c:v>2.2</c:v>
                </c:pt>
                <c:pt idx="331">
                  <c:v>2.1</c:v>
                </c:pt>
                <c:pt idx="332">
                  <c:v>2.1</c:v>
                </c:pt>
                <c:pt idx="333">
                  <c:v>2.2</c:v>
                </c:pt>
                <c:pt idx="334">
                  <c:v>4.3</c:v>
                </c:pt>
                <c:pt idx="335">
                  <c:v>0</c:v>
                </c:pt>
                <c:pt idx="336">
                  <c:v>4.3</c:v>
                </c:pt>
                <c:pt idx="337">
                  <c:v>0</c:v>
                </c:pt>
                <c:pt idx="338">
                  <c:v>4.3</c:v>
                </c:pt>
                <c:pt idx="339">
                  <c:v>2</c:v>
                </c:pt>
                <c:pt idx="340">
                  <c:v>2.3</c:v>
                </c:pt>
                <c:pt idx="341">
                  <c:v>2.1</c:v>
                </c:pt>
                <c:pt idx="342">
                  <c:v>275.6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183.5</c:v>
                </c:pt>
                <c:pt idx="347">
                  <c:v>806.2</c:v>
                </c:pt>
                <c:pt idx="348">
                  <c:v>0</c:v>
                </c:pt>
                <c:pt idx="349">
                  <c:v>16.8</c:v>
                </c:pt>
                <c:pt idx="350">
                  <c:v>14.6</c:v>
                </c:pt>
                <c:pt idx="351">
                  <c:v>2.2</c:v>
                </c:pt>
                <c:pt idx="352">
                  <c:v>59.9</c:v>
                </c:pt>
                <c:pt idx="353">
                  <c:v>221.8</c:v>
                </c:pt>
                <c:pt idx="354">
                  <c:v>144.1</c:v>
                </c:pt>
                <c:pt idx="355">
                  <c:v>132.4</c:v>
                </c:pt>
                <c:pt idx="356">
                  <c:v>2.1</c:v>
                </c:pt>
                <c:pt idx="357">
                  <c:v>2.1</c:v>
                </c:pt>
                <c:pt idx="358">
                  <c:v>216.6</c:v>
                </c:pt>
                <c:pt idx="359">
                  <c:v>2.2</c:v>
                </c:pt>
                <c:pt idx="360">
                  <c:v>4.3</c:v>
                </c:pt>
                <c:pt idx="361">
                  <c:v>598.4</c:v>
                </c:pt>
                <c:pt idx="362">
                  <c:v>0</c:v>
                </c:pt>
                <c:pt idx="363">
                  <c:v>124.7</c:v>
                </c:pt>
                <c:pt idx="364">
                  <c:v>9.3</c:v>
                </c:pt>
                <c:pt idx="365">
                  <c:v>0</c:v>
                </c:pt>
                <c:pt idx="366">
                  <c:v>768.2</c:v>
                </c:pt>
                <c:pt idx="367">
                  <c:v>491</c:v>
                </c:pt>
                <c:pt idx="368">
                  <c:v>2.2</c:v>
                </c:pt>
                <c:pt idx="369">
                  <c:v>2.1</c:v>
                </c:pt>
                <c:pt idx="370">
                  <c:v>4.4</c:v>
                </c:pt>
                <c:pt idx="371">
                  <c:v>0</c:v>
                </c:pt>
                <c:pt idx="372">
                  <c:v>5.1</c:v>
                </c:pt>
                <c:pt idx="373">
                  <c:v>0</c:v>
                </c:pt>
                <c:pt idx="374">
                  <c:v>4.3</c:v>
                </c:pt>
                <c:pt idx="375">
                  <c:v>0</c:v>
                </c:pt>
                <c:pt idx="376">
                  <c:v>12.8</c:v>
                </c:pt>
                <c:pt idx="377">
                  <c:v>3</c:v>
                </c:pt>
                <c:pt idx="378">
                  <c:v>2.2</c:v>
                </c:pt>
                <c:pt idx="379">
                  <c:v>2.1</c:v>
                </c:pt>
              </c:numCache>
            </c:numRef>
          </c:val>
        </c:ser>
        <c:ser>
          <c:idx val="2"/>
          <c:order val="2"/>
          <c:tx>
            <c:v>Ctrl c18</c:v>
          </c:tx>
          <c:spPr>
            <a:ln w="28575"/>
          </c:spPr>
          <c:cat>
            <c:numRef>
              <c:f>Controllers!$Z$45:$Z$424</c:f>
              <c:numCache>
                <c:formatCode>General</c:formatCode>
                <c:ptCount val="380"/>
                <c:pt idx="0">
                  <c:v>42620.4615972222</c:v>
                </c:pt>
                <c:pt idx="1">
                  <c:v>42620.4616087963</c:v>
                </c:pt>
                <c:pt idx="2">
                  <c:v>42620.4616203704</c:v>
                </c:pt>
                <c:pt idx="3">
                  <c:v>42620.4616319444</c:v>
                </c:pt>
                <c:pt idx="4">
                  <c:v>42620.4616435185</c:v>
                </c:pt>
                <c:pt idx="5">
                  <c:v>42620.4616550926</c:v>
                </c:pt>
                <c:pt idx="6">
                  <c:v>42620.4616666667</c:v>
                </c:pt>
                <c:pt idx="7">
                  <c:v>42620.4616782407</c:v>
                </c:pt>
                <c:pt idx="8">
                  <c:v>42620.4616898148</c:v>
                </c:pt>
                <c:pt idx="9">
                  <c:v>42620.4617013889</c:v>
                </c:pt>
                <c:pt idx="10">
                  <c:v>42620.461712963</c:v>
                </c:pt>
                <c:pt idx="11">
                  <c:v>42620.461724537</c:v>
                </c:pt>
                <c:pt idx="12">
                  <c:v>42620.4617361111</c:v>
                </c:pt>
                <c:pt idx="13">
                  <c:v>42620.4617476852</c:v>
                </c:pt>
                <c:pt idx="14">
                  <c:v>42620.4617592593</c:v>
                </c:pt>
                <c:pt idx="15">
                  <c:v>42620.4617708333</c:v>
                </c:pt>
                <c:pt idx="16">
                  <c:v>42620.4617824074</c:v>
                </c:pt>
                <c:pt idx="17">
                  <c:v>42620.4617939815</c:v>
                </c:pt>
                <c:pt idx="18">
                  <c:v>42620.4618055556</c:v>
                </c:pt>
                <c:pt idx="19">
                  <c:v>42620.4628587963</c:v>
                </c:pt>
                <c:pt idx="20">
                  <c:v>42620.4628703704</c:v>
                </c:pt>
                <c:pt idx="21">
                  <c:v>42620.4628819444</c:v>
                </c:pt>
                <c:pt idx="22">
                  <c:v>42620.4628935185</c:v>
                </c:pt>
                <c:pt idx="23">
                  <c:v>42620.4629050926</c:v>
                </c:pt>
                <c:pt idx="24">
                  <c:v>42620.4629166667</c:v>
                </c:pt>
                <c:pt idx="25">
                  <c:v>42620.4629282407</c:v>
                </c:pt>
                <c:pt idx="26">
                  <c:v>42620.4629398148</c:v>
                </c:pt>
                <c:pt idx="27">
                  <c:v>42620.4629513889</c:v>
                </c:pt>
                <c:pt idx="28">
                  <c:v>42620.462962963</c:v>
                </c:pt>
                <c:pt idx="29">
                  <c:v>42620.462974537</c:v>
                </c:pt>
                <c:pt idx="30">
                  <c:v>42620.4629861111</c:v>
                </c:pt>
                <c:pt idx="31">
                  <c:v>42620.4629976852</c:v>
                </c:pt>
                <c:pt idx="32">
                  <c:v>42620.4630092593</c:v>
                </c:pt>
                <c:pt idx="33">
                  <c:v>42620.4630208333</c:v>
                </c:pt>
                <c:pt idx="34">
                  <c:v>42620.4630324074</c:v>
                </c:pt>
                <c:pt idx="35">
                  <c:v>42620.4630439815</c:v>
                </c:pt>
                <c:pt idx="36">
                  <c:v>42620.4630555556</c:v>
                </c:pt>
                <c:pt idx="37">
                  <c:v>42620.4630671296</c:v>
                </c:pt>
                <c:pt idx="38">
                  <c:v>42620.4640509259</c:v>
                </c:pt>
                <c:pt idx="39">
                  <c:v>42620.4640625</c:v>
                </c:pt>
                <c:pt idx="40">
                  <c:v>42620.4640740741</c:v>
                </c:pt>
                <c:pt idx="41">
                  <c:v>42620.4640856481</c:v>
                </c:pt>
                <c:pt idx="42">
                  <c:v>42620.4640972222</c:v>
                </c:pt>
                <c:pt idx="43">
                  <c:v>42620.4641087963</c:v>
                </c:pt>
                <c:pt idx="44">
                  <c:v>42620.4641203704</c:v>
                </c:pt>
                <c:pt idx="45">
                  <c:v>42620.4641319444</c:v>
                </c:pt>
                <c:pt idx="46">
                  <c:v>42620.4641435185</c:v>
                </c:pt>
                <c:pt idx="47">
                  <c:v>42620.4641550926</c:v>
                </c:pt>
                <c:pt idx="48">
                  <c:v>42620.4641666667</c:v>
                </c:pt>
                <c:pt idx="49">
                  <c:v>42620.4641782407</c:v>
                </c:pt>
                <c:pt idx="50">
                  <c:v>42620.4641898148</c:v>
                </c:pt>
                <c:pt idx="51">
                  <c:v>42620.4642013889</c:v>
                </c:pt>
                <c:pt idx="52">
                  <c:v>42620.464212963</c:v>
                </c:pt>
                <c:pt idx="53">
                  <c:v>42620.464224537</c:v>
                </c:pt>
                <c:pt idx="54">
                  <c:v>42620.4642361111</c:v>
                </c:pt>
                <c:pt idx="55">
                  <c:v>42620.4642476852</c:v>
                </c:pt>
                <c:pt idx="56">
                  <c:v>42620.4642592593</c:v>
                </c:pt>
                <c:pt idx="57">
                  <c:v>42620.4653356482</c:v>
                </c:pt>
                <c:pt idx="58">
                  <c:v>42620.4653472222</c:v>
                </c:pt>
                <c:pt idx="59">
                  <c:v>42620.4653587963</c:v>
                </c:pt>
                <c:pt idx="60">
                  <c:v>42620.4653703704</c:v>
                </c:pt>
                <c:pt idx="61">
                  <c:v>42620.4653819444</c:v>
                </c:pt>
                <c:pt idx="62">
                  <c:v>42620.4653935185</c:v>
                </c:pt>
                <c:pt idx="63">
                  <c:v>42620.4654050926</c:v>
                </c:pt>
                <c:pt idx="64">
                  <c:v>42620.4654166667</c:v>
                </c:pt>
                <c:pt idx="65">
                  <c:v>42620.4654282407</c:v>
                </c:pt>
                <c:pt idx="66">
                  <c:v>42620.4654398148</c:v>
                </c:pt>
                <c:pt idx="67">
                  <c:v>42620.4654513889</c:v>
                </c:pt>
                <c:pt idx="68">
                  <c:v>42620.465462963</c:v>
                </c:pt>
                <c:pt idx="69">
                  <c:v>42620.465474537</c:v>
                </c:pt>
                <c:pt idx="70">
                  <c:v>42620.4654861111</c:v>
                </c:pt>
                <c:pt idx="71">
                  <c:v>42620.4654976852</c:v>
                </c:pt>
                <c:pt idx="72">
                  <c:v>42620.4655092593</c:v>
                </c:pt>
                <c:pt idx="73">
                  <c:v>42620.4655208333</c:v>
                </c:pt>
                <c:pt idx="74">
                  <c:v>42620.4655324074</c:v>
                </c:pt>
                <c:pt idx="75">
                  <c:v>42620.4655439815</c:v>
                </c:pt>
                <c:pt idx="76">
                  <c:v>42620.4664930556</c:v>
                </c:pt>
                <c:pt idx="77">
                  <c:v>42620.4665046296</c:v>
                </c:pt>
                <c:pt idx="78">
                  <c:v>42620.4665162037</c:v>
                </c:pt>
                <c:pt idx="79">
                  <c:v>42620.4665277778</c:v>
                </c:pt>
                <c:pt idx="80">
                  <c:v>42620.4665393519</c:v>
                </c:pt>
                <c:pt idx="81">
                  <c:v>42620.4665509259</c:v>
                </c:pt>
                <c:pt idx="82">
                  <c:v>42620.4665625</c:v>
                </c:pt>
                <c:pt idx="83">
                  <c:v>42620.4665740741</c:v>
                </c:pt>
                <c:pt idx="84">
                  <c:v>42620.4665856482</c:v>
                </c:pt>
                <c:pt idx="85">
                  <c:v>42620.4665972222</c:v>
                </c:pt>
                <c:pt idx="86">
                  <c:v>42620.4666087963</c:v>
                </c:pt>
                <c:pt idx="87">
                  <c:v>42620.4666203704</c:v>
                </c:pt>
                <c:pt idx="88">
                  <c:v>42620.4666319444</c:v>
                </c:pt>
                <c:pt idx="89">
                  <c:v>42620.4666435185</c:v>
                </c:pt>
                <c:pt idx="90">
                  <c:v>42620.4666550926</c:v>
                </c:pt>
                <c:pt idx="91">
                  <c:v>42620.4666666667</c:v>
                </c:pt>
                <c:pt idx="92">
                  <c:v>42620.4666782407</c:v>
                </c:pt>
                <c:pt idx="93">
                  <c:v>42620.4666898148</c:v>
                </c:pt>
                <c:pt idx="94">
                  <c:v>42620.4667013889</c:v>
                </c:pt>
                <c:pt idx="95">
                  <c:v>42620.4678472222</c:v>
                </c:pt>
                <c:pt idx="96">
                  <c:v>42620.4678587963</c:v>
                </c:pt>
                <c:pt idx="97">
                  <c:v>42620.4678703704</c:v>
                </c:pt>
                <c:pt idx="98">
                  <c:v>42620.4678819444</c:v>
                </c:pt>
                <c:pt idx="99">
                  <c:v>42620.4678935185</c:v>
                </c:pt>
                <c:pt idx="100">
                  <c:v>42620.4679050926</c:v>
                </c:pt>
                <c:pt idx="101">
                  <c:v>42620.4679166667</c:v>
                </c:pt>
                <c:pt idx="102">
                  <c:v>42620.4679282407</c:v>
                </c:pt>
                <c:pt idx="103">
                  <c:v>42620.4679398148</c:v>
                </c:pt>
                <c:pt idx="104">
                  <c:v>42620.4679513889</c:v>
                </c:pt>
                <c:pt idx="105">
                  <c:v>42620.467962963</c:v>
                </c:pt>
                <c:pt idx="106">
                  <c:v>42620.467974537</c:v>
                </c:pt>
                <c:pt idx="107">
                  <c:v>42620.4679861111</c:v>
                </c:pt>
                <c:pt idx="108">
                  <c:v>42620.4679976852</c:v>
                </c:pt>
                <c:pt idx="109">
                  <c:v>42620.4680092593</c:v>
                </c:pt>
                <c:pt idx="110">
                  <c:v>42620.4680208333</c:v>
                </c:pt>
                <c:pt idx="111">
                  <c:v>42620.4680324074</c:v>
                </c:pt>
                <c:pt idx="112">
                  <c:v>42620.4680439815</c:v>
                </c:pt>
                <c:pt idx="113">
                  <c:v>42620.4680555556</c:v>
                </c:pt>
                <c:pt idx="114">
                  <c:v>42620.4693055556</c:v>
                </c:pt>
                <c:pt idx="115">
                  <c:v>42620.4693171296</c:v>
                </c:pt>
                <c:pt idx="116">
                  <c:v>42620.4693287037</c:v>
                </c:pt>
                <c:pt idx="117">
                  <c:v>42620.4693402778</c:v>
                </c:pt>
                <c:pt idx="118">
                  <c:v>42620.4693518519</c:v>
                </c:pt>
                <c:pt idx="119">
                  <c:v>42620.4693634259</c:v>
                </c:pt>
                <c:pt idx="120">
                  <c:v>42620.469375</c:v>
                </c:pt>
                <c:pt idx="121">
                  <c:v>42620.4693865741</c:v>
                </c:pt>
                <c:pt idx="122">
                  <c:v>42620.4693981481</c:v>
                </c:pt>
                <c:pt idx="123">
                  <c:v>42620.4694097222</c:v>
                </c:pt>
                <c:pt idx="124">
                  <c:v>42620.4694212963</c:v>
                </c:pt>
                <c:pt idx="125">
                  <c:v>42620.4694328704</c:v>
                </c:pt>
                <c:pt idx="126">
                  <c:v>42620.4694444444</c:v>
                </c:pt>
                <c:pt idx="127">
                  <c:v>42620.4694560185</c:v>
                </c:pt>
                <c:pt idx="128">
                  <c:v>42620.4694675926</c:v>
                </c:pt>
                <c:pt idx="129">
                  <c:v>42620.4694791667</c:v>
                </c:pt>
                <c:pt idx="130">
                  <c:v>42620.4694907407</c:v>
                </c:pt>
                <c:pt idx="131">
                  <c:v>42620.4695023148</c:v>
                </c:pt>
                <c:pt idx="132">
                  <c:v>42620.4695138889</c:v>
                </c:pt>
                <c:pt idx="133">
                  <c:v>42620.470625</c:v>
                </c:pt>
                <c:pt idx="134">
                  <c:v>42620.4706365741</c:v>
                </c:pt>
                <c:pt idx="135">
                  <c:v>42620.4706481481</c:v>
                </c:pt>
                <c:pt idx="136">
                  <c:v>42620.4706597222</c:v>
                </c:pt>
                <c:pt idx="137">
                  <c:v>42620.4706712963</c:v>
                </c:pt>
                <c:pt idx="138">
                  <c:v>42620.4706828704</c:v>
                </c:pt>
                <c:pt idx="139">
                  <c:v>42620.4706944444</c:v>
                </c:pt>
                <c:pt idx="140">
                  <c:v>42620.4707060185</c:v>
                </c:pt>
                <c:pt idx="141">
                  <c:v>42620.4707175926</c:v>
                </c:pt>
                <c:pt idx="142">
                  <c:v>42620.4707291667</c:v>
                </c:pt>
                <c:pt idx="143">
                  <c:v>42620.4707407407</c:v>
                </c:pt>
                <c:pt idx="144">
                  <c:v>42620.4707523148</c:v>
                </c:pt>
                <c:pt idx="145">
                  <c:v>42620.4707638889</c:v>
                </c:pt>
                <c:pt idx="146">
                  <c:v>42620.470775463</c:v>
                </c:pt>
                <c:pt idx="147">
                  <c:v>42620.470787037</c:v>
                </c:pt>
                <c:pt idx="148">
                  <c:v>42620.4707986111</c:v>
                </c:pt>
                <c:pt idx="149">
                  <c:v>42620.4708101852</c:v>
                </c:pt>
                <c:pt idx="150">
                  <c:v>42620.4708217593</c:v>
                </c:pt>
                <c:pt idx="151">
                  <c:v>42620.4708333333</c:v>
                </c:pt>
                <c:pt idx="152">
                  <c:v>42620.4718055556</c:v>
                </c:pt>
                <c:pt idx="153">
                  <c:v>42620.4718171296</c:v>
                </c:pt>
                <c:pt idx="154">
                  <c:v>42620.4718287037</c:v>
                </c:pt>
                <c:pt idx="155">
                  <c:v>42620.4718402778</c:v>
                </c:pt>
                <c:pt idx="156">
                  <c:v>42620.4718518518</c:v>
                </c:pt>
                <c:pt idx="157">
                  <c:v>42620.4718634259</c:v>
                </c:pt>
                <c:pt idx="158">
                  <c:v>42620.471875</c:v>
                </c:pt>
                <c:pt idx="159">
                  <c:v>42620.4718865741</c:v>
                </c:pt>
                <c:pt idx="160">
                  <c:v>42620.4718981481</c:v>
                </c:pt>
                <c:pt idx="161">
                  <c:v>42620.4719097222</c:v>
                </c:pt>
                <c:pt idx="162">
                  <c:v>42620.4719212963</c:v>
                </c:pt>
                <c:pt idx="163">
                  <c:v>42620.4719328704</c:v>
                </c:pt>
                <c:pt idx="164">
                  <c:v>42620.4719444444</c:v>
                </c:pt>
                <c:pt idx="165">
                  <c:v>42620.4719560185</c:v>
                </c:pt>
                <c:pt idx="166">
                  <c:v>42620.4719675926</c:v>
                </c:pt>
                <c:pt idx="167">
                  <c:v>42620.4719791667</c:v>
                </c:pt>
                <c:pt idx="168">
                  <c:v>42620.4719907407</c:v>
                </c:pt>
                <c:pt idx="169">
                  <c:v>42620.4720023148</c:v>
                </c:pt>
                <c:pt idx="170">
                  <c:v>42620.4720138889</c:v>
                </c:pt>
                <c:pt idx="171">
                  <c:v>42620.4730555556</c:v>
                </c:pt>
                <c:pt idx="172">
                  <c:v>42620.4730671296</c:v>
                </c:pt>
                <c:pt idx="173">
                  <c:v>42620.4730787037</c:v>
                </c:pt>
                <c:pt idx="174">
                  <c:v>42620.4730902778</c:v>
                </c:pt>
                <c:pt idx="175">
                  <c:v>42620.4731018519</c:v>
                </c:pt>
                <c:pt idx="176">
                  <c:v>42620.4731134259</c:v>
                </c:pt>
                <c:pt idx="177">
                  <c:v>42620.473125</c:v>
                </c:pt>
                <c:pt idx="178">
                  <c:v>42620.4731365741</c:v>
                </c:pt>
                <c:pt idx="179">
                  <c:v>42620.4731481482</c:v>
                </c:pt>
                <c:pt idx="180">
                  <c:v>42620.4731597222</c:v>
                </c:pt>
                <c:pt idx="181">
                  <c:v>42620.4731712963</c:v>
                </c:pt>
                <c:pt idx="182">
                  <c:v>42620.4731828704</c:v>
                </c:pt>
                <c:pt idx="183">
                  <c:v>42620.4731944444</c:v>
                </c:pt>
                <c:pt idx="184">
                  <c:v>42620.4732060185</c:v>
                </c:pt>
                <c:pt idx="185">
                  <c:v>42620.4732175926</c:v>
                </c:pt>
                <c:pt idx="186">
                  <c:v>42620.4732291667</c:v>
                </c:pt>
                <c:pt idx="187">
                  <c:v>42620.4732407407</c:v>
                </c:pt>
                <c:pt idx="188">
                  <c:v>42620.4732523148</c:v>
                </c:pt>
                <c:pt idx="189">
                  <c:v>42620.4732638889</c:v>
                </c:pt>
                <c:pt idx="190">
                  <c:v>42620.4742939815</c:v>
                </c:pt>
                <c:pt idx="191">
                  <c:v>42620.4743055556</c:v>
                </c:pt>
                <c:pt idx="192">
                  <c:v>42620.4743171296</c:v>
                </c:pt>
                <c:pt idx="193">
                  <c:v>42620.4743287037</c:v>
                </c:pt>
                <c:pt idx="194">
                  <c:v>42620.4743402778</c:v>
                </c:pt>
                <c:pt idx="195">
                  <c:v>42620.4743518519</c:v>
                </c:pt>
                <c:pt idx="196">
                  <c:v>42620.4743634259</c:v>
                </c:pt>
                <c:pt idx="197">
                  <c:v>42620.474375</c:v>
                </c:pt>
                <c:pt idx="198">
                  <c:v>42620.4743865741</c:v>
                </c:pt>
                <c:pt idx="199">
                  <c:v>42620.4743981482</c:v>
                </c:pt>
                <c:pt idx="200">
                  <c:v>42620.4744097222</c:v>
                </c:pt>
                <c:pt idx="201">
                  <c:v>42620.4744212963</c:v>
                </c:pt>
                <c:pt idx="202">
                  <c:v>42620.4744328704</c:v>
                </c:pt>
                <c:pt idx="203">
                  <c:v>42620.4744444444</c:v>
                </c:pt>
                <c:pt idx="204">
                  <c:v>42620.4744560185</c:v>
                </c:pt>
                <c:pt idx="205">
                  <c:v>42620.4744675926</c:v>
                </c:pt>
                <c:pt idx="206">
                  <c:v>42620.4744791667</c:v>
                </c:pt>
                <c:pt idx="207">
                  <c:v>42620.4744907407</c:v>
                </c:pt>
                <c:pt idx="208">
                  <c:v>42620.4745023148</c:v>
                </c:pt>
                <c:pt idx="209">
                  <c:v>42620.4755787037</c:v>
                </c:pt>
                <c:pt idx="210">
                  <c:v>42620.4755902778</c:v>
                </c:pt>
                <c:pt idx="211">
                  <c:v>42620.4756018519</c:v>
                </c:pt>
                <c:pt idx="212">
                  <c:v>42620.4756134259</c:v>
                </c:pt>
                <c:pt idx="213">
                  <c:v>42620.475625</c:v>
                </c:pt>
                <c:pt idx="214">
                  <c:v>42620.4756365741</c:v>
                </c:pt>
                <c:pt idx="215">
                  <c:v>42620.4756481481</c:v>
                </c:pt>
                <c:pt idx="216">
                  <c:v>42620.4756597222</c:v>
                </c:pt>
                <c:pt idx="217">
                  <c:v>42620.4756712963</c:v>
                </c:pt>
                <c:pt idx="218">
                  <c:v>42620.4756828704</c:v>
                </c:pt>
                <c:pt idx="219">
                  <c:v>42620.4756944444</c:v>
                </c:pt>
                <c:pt idx="220">
                  <c:v>42620.4757060185</c:v>
                </c:pt>
                <c:pt idx="221">
                  <c:v>42620.4757175926</c:v>
                </c:pt>
                <c:pt idx="222">
                  <c:v>42620.4757291667</c:v>
                </c:pt>
                <c:pt idx="223">
                  <c:v>42620.4757407407</c:v>
                </c:pt>
                <c:pt idx="224">
                  <c:v>42620.4757523148</c:v>
                </c:pt>
                <c:pt idx="225">
                  <c:v>42620.4757638889</c:v>
                </c:pt>
                <c:pt idx="226">
                  <c:v>42620.475775463</c:v>
                </c:pt>
                <c:pt idx="227">
                  <c:v>42620.475787037</c:v>
                </c:pt>
                <c:pt idx="228">
                  <c:v>42620.4768402778</c:v>
                </c:pt>
                <c:pt idx="229">
                  <c:v>42620.4768518519</c:v>
                </c:pt>
                <c:pt idx="230">
                  <c:v>42620.4768634259</c:v>
                </c:pt>
                <c:pt idx="231">
                  <c:v>42620.476875</c:v>
                </c:pt>
                <c:pt idx="232">
                  <c:v>42620.4768865741</c:v>
                </c:pt>
                <c:pt idx="233">
                  <c:v>42620.4768981481</c:v>
                </c:pt>
                <c:pt idx="234">
                  <c:v>42620.4769097222</c:v>
                </c:pt>
                <c:pt idx="235">
                  <c:v>42620.4769212963</c:v>
                </c:pt>
                <c:pt idx="236">
                  <c:v>42620.4769328704</c:v>
                </c:pt>
                <c:pt idx="237">
                  <c:v>42620.4769444444</c:v>
                </c:pt>
                <c:pt idx="238">
                  <c:v>42620.4769560185</c:v>
                </c:pt>
                <c:pt idx="239">
                  <c:v>42620.4769675926</c:v>
                </c:pt>
                <c:pt idx="240">
                  <c:v>42620.4769791667</c:v>
                </c:pt>
                <c:pt idx="241">
                  <c:v>42620.4769907407</c:v>
                </c:pt>
                <c:pt idx="242">
                  <c:v>42620.4770023148</c:v>
                </c:pt>
                <c:pt idx="243">
                  <c:v>42620.4770138889</c:v>
                </c:pt>
                <c:pt idx="244">
                  <c:v>42620.477025463</c:v>
                </c:pt>
                <c:pt idx="245">
                  <c:v>42620.477037037</c:v>
                </c:pt>
                <c:pt idx="246">
                  <c:v>42620.4770486111</c:v>
                </c:pt>
                <c:pt idx="247">
                  <c:v>42620.4780092593</c:v>
                </c:pt>
                <c:pt idx="248">
                  <c:v>42620.4780208333</c:v>
                </c:pt>
                <c:pt idx="249">
                  <c:v>42620.4780324074</c:v>
                </c:pt>
                <c:pt idx="250">
                  <c:v>42620.4780439815</c:v>
                </c:pt>
                <c:pt idx="251">
                  <c:v>42620.4780555556</c:v>
                </c:pt>
                <c:pt idx="252">
                  <c:v>42620.4780671296</c:v>
                </c:pt>
                <c:pt idx="253">
                  <c:v>42620.4780787037</c:v>
                </c:pt>
                <c:pt idx="254">
                  <c:v>42620.4780902778</c:v>
                </c:pt>
                <c:pt idx="255">
                  <c:v>42620.4781018519</c:v>
                </c:pt>
                <c:pt idx="256">
                  <c:v>42620.4781134259</c:v>
                </c:pt>
                <c:pt idx="257">
                  <c:v>42620.478125</c:v>
                </c:pt>
                <c:pt idx="258">
                  <c:v>42620.4781365741</c:v>
                </c:pt>
                <c:pt idx="259">
                  <c:v>42620.4781481481</c:v>
                </c:pt>
                <c:pt idx="260">
                  <c:v>42620.4781597222</c:v>
                </c:pt>
                <c:pt idx="261">
                  <c:v>42620.4781712963</c:v>
                </c:pt>
                <c:pt idx="262">
                  <c:v>42620.4781828704</c:v>
                </c:pt>
                <c:pt idx="263">
                  <c:v>42620.4781944444</c:v>
                </c:pt>
                <c:pt idx="264">
                  <c:v>42620.4782060185</c:v>
                </c:pt>
                <c:pt idx="265">
                  <c:v>42620.4782175926</c:v>
                </c:pt>
                <c:pt idx="266">
                  <c:v>42620.479224537</c:v>
                </c:pt>
                <c:pt idx="267">
                  <c:v>42620.4792361111</c:v>
                </c:pt>
                <c:pt idx="268">
                  <c:v>42620.4792476852</c:v>
                </c:pt>
                <c:pt idx="269">
                  <c:v>42620.4792592593</c:v>
                </c:pt>
                <c:pt idx="270">
                  <c:v>42620.4792708333</c:v>
                </c:pt>
                <c:pt idx="271">
                  <c:v>42620.4792824074</c:v>
                </c:pt>
                <c:pt idx="272">
                  <c:v>42620.4792939815</c:v>
                </c:pt>
                <c:pt idx="273">
                  <c:v>42620.4793055556</c:v>
                </c:pt>
                <c:pt idx="274">
                  <c:v>42620.4793171296</c:v>
                </c:pt>
                <c:pt idx="275">
                  <c:v>42620.4793287037</c:v>
                </c:pt>
                <c:pt idx="276">
                  <c:v>42620.4793402778</c:v>
                </c:pt>
                <c:pt idx="277">
                  <c:v>42620.4793518518</c:v>
                </c:pt>
                <c:pt idx="278">
                  <c:v>42620.4793634259</c:v>
                </c:pt>
                <c:pt idx="279">
                  <c:v>42620.479375</c:v>
                </c:pt>
                <c:pt idx="280">
                  <c:v>42620.4793865741</c:v>
                </c:pt>
                <c:pt idx="281">
                  <c:v>42620.4793981481</c:v>
                </c:pt>
                <c:pt idx="282">
                  <c:v>42620.4794097222</c:v>
                </c:pt>
                <c:pt idx="283">
                  <c:v>42620.4794212963</c:v>
                </c:pt>
                <c:pt idx="284">
                  <c:v>42620.4794328704</c:v>
                </c:pt>
                <c:pt idx="285">
                  <c:v>42620.4805324074</c:v>
                </c:pt>
                <c:pt idx="286">
                  <c:v>42620.4805439815</c:v>
                </c:pt>
                <c:pt idx="287">
                  <c:v>42620.4805555556</c:v>
                </c:pt>
                <c:pt idx="288">
                  <c:v>42620.4805671296</c:v>
                </c:pt>
                <c:pt idx="289">
                  <c:v>42620.4805787037</c:v>
                </c:pt>
                <c:pt idx="290">
                  <c:v>42620.4805902778</c:v>
                </c:pt>
                <c:pt idx="291">
                  <c:v>42620.4806018519</c:v>
                </c:pt>
                <c:pt idx="292">
                  <c:v>42620.4806134259</c:v>
                </c:pt>
                <c:pt idx="293">
                  <c:v>42620.480625</c:v>
                </c:pt>
                <c:pt idx="294">
                  <c:v>42620.4806365741</c:v>
                </c:pt>
                <c:pt idx="295">
                  <c:v>42620.4806481482</c:v>
                </c:pt>
                <c:pt idx="296">
                  <c:v>42620.4806597222</c:v>
                </c:pt>
                <c:pt idx="297">
                  <c:v>42620.4806712963</c:v>
                </c:pt>
                <c:pt idx="298">
                  <c:v>42620.4806828704</c:v>
                </c:pt>
                <c:pt idx="299">
                  <c:v>42620.4806944444</c:v>
                </c:pt>
                <c:pt idx="300">
                  <c:v>42620.4807060185</c:v>
                </c:pt>
                <c:pt idx="301">
                  <c:v>42620.4807175926</c:v>
                </c:pt>
                <c:pt idx="302">
                  <c:v>42620.4807291667</c:v>
                </c:pt>
                <c:pt idx="303">
                  <c:v>42620.4807407407</c:v>
                </c:pt>
                <c:pt idx="304">
                  <c:v>42620.4818518519</c:v>
                </c:pt>
                <c:pt idx="305">
                  <c:v>42620.4818634259</c:v>
                </c:pt>
                <c:pt idx="306">
                  <c:v>42620.481875</c:v>
                </c:pt>
                <c:pt idx="307">
                  <c:v>42620.4818865741</c:v>
                </c:pt>
                <c:pt idx="308">
                  <c:v>42620.4818981482</c:v>
                </c:pt>
                <c:pt idx="309">
                  <c:v>42620.4819097222</c:v>
                </c:pt>
                <c:pt idx="310">
                  <c:v>42620.4819212963</c:v>
                </c:pt>
                <c:pt idx="311">
                  <c:v>42620.4819328704</c:v>
                </c:pt>
                <c:pt idx="312">
                  <c:v>42620.4819444444</c:v>
                </c:pt>
                <c:pt idx="313">
                  <c:v>42620.4819560185</c:v>
                </c:pt>
                <c:pt idx="314">
                  <c:v>42620.4819675926</c:v>
                </c:pt>
                <c:pt idx="315">
                  <c:v>42620.4819791667</c:v>
                </c:pt>
                <c:pt idx="316">
                  <c:v>42620.4819907407</c:v>
                </c:pt>
                <c:pt idx="317">
                  <c:v>42620.4820023148</c:v>
                </c:pt>
                <c:pt idx="318">
                  <c:v>42620.4820138889</c:v>
                </c:pt>
                <c:pt idx="319">
                  <c:v>42620.482025463</c:v>
                </c:pt>
                <c:pt idx="320">
                  <c:v>42620.482037037</c:v>
                </c:pt>
                <c:pt idx="321">
                  <c:v>42620.4820486111</c:v>
                </c:pt>
                <c:pt idx="322">
                  <c:v>42620.4820601852</c:v>
                </c:pt>
                <c:pt idx="323">
                  <c:v>42620.4831018519</c:v>
                </c:pt>
                <c:pt idx="324">
                  <c:v>42620.4831134259</c:v>
                </c:pt>
                <c:pt idx="325">
                  <c:v>42620.483125</c:v>
                </c:pt>
                <c:pt idx="326">
                  <c:v>42620.4831365741</c:v>
                </c:pt>
                <c:pt idx="327">
                  <c:v>42620.4831481481</c:v>
                </c:pt>
                <c:pt idx="328">
                  <c:v>42620.4831597222</c:v>
                </c:pt>
                <c:pt idx="329">
                  <c:v>42620.4831712963</c:v>
                </c:pt>
                <c:pt idx="330">
                  <c:v>42620.4831828704</c:v>
                </c:pt>
                <c:pt idx="331">
                  <c:v>42620.4831944444</c:v>
                </c:pt>
                <c:pt idx="332">
                  <c:v>42620.4832060185</c:v>
                </c:pt>
                <c:pt idx="333">
                  <c:v>42620.4832175926</c:v>
                </c:pt>
                <c:pt idx="334">
                  <c:v>42620.4832291667</c:v>
                </c:pt>
                <c:pt idx="335">
                  <c:v>42620.4832407407</c:v>
                </c:pt>
                <c:pt idx="336">
                  <c:v>42620.4832523148</c:v>
                </c:pt>
                <c:pt idx="337">
                  <c:v>42620.4832638889</c:v>
                </c:pt>
                <c:pt idx="338">
                  <c:v>42620.483275463</c:v>
                </c:pt>
                <c:pt idx="339">
                  <c:v>42620.483287037</c:v>
                </c:pt>
                <c:pt idx="340">
                  <c:v>42620.4832986111</c:v>
                </c:pt>
                <c:pt idx="341">
                  <c:v>42620.4833101852</c:v>
                </c:pt>
                <c:pt idx="342">
                  <c:v>42620.4842939815</c:v>
                </c:pt>
                <c:pt idx="343">
                  <c:v>42620.4843055556</c:v>
                </c:pt>
                <c:pt idx="344">
                  <c:v>42620.4843171296</c:v>
                </c:pt>
                <c:pt idx="345">
                  <c:v>42620.4843287037</c:v>
                </c:pt>
                <c:pt idx="346">
                  <c:v>42620.4843402778</c:v>
                </c:pt>
                <c:pt idx="347">
                  <c:v>42620.4843518519</c:v>
                </c:pt>
                <c:pt idx="348">
                  <c:v>42620.4843634259</c:v>
                </c:pt>
                <c:pt idx="349">
                  <c:v>42620.484375</c:v>
                </c:pt>
                <c:pt idx="350">
                  <c:v>42620.4843865741</c:v>
                </c:pt>
                <c:pt idx="351">
                  <c:v>42620.4843981481</c:v>
                </c:pt>
                <c:pt idx="352">
                  <c:v>42620.4844097222</c:v>
                </c:pt>
                <c:pt idx="353">
                  <c:v>42620.4844212963</c:v>
                </c:pt>
                <c:pt idx="354">
                  <c:v>42620.4844328704</c:v>
                </c:pt>
                <c:pt idx="355">
                  <c:v>42620.4844444444</c:v>
                </c:pt>
                <c:pt idx="356">
                  <c:v>42620.4844560185</c:v>
                </c:pt>
                <c:pt idx="357">
                  <c:v>42620.4844675926</c:v>
                </c:pt>
                <c:pt idx="358">
                  <c:v>42620.4844791667</c:v>
                </c:pt>
                <c:pt idx="359">
                  <c:v>42620.4844907407</c:v>
                </c:pt>
                <c:pt idx="360">
                  <c:v>42620.4845023148</c:v>
                </c:pt>
                <c:pt idx="361">
                  <c:v>42620.485462963</c:v>
                </c:pt>
                <c:pt idx="362">
                  <c:v>42620.485474537</c:v>
                </c:pt>
                <c:pt idx="363">
                  <c:v>42620.4854861111</c:v>
                </c:pt>
                <c:pt idx="364">
                  <c:v>42620.4854976852</c:v>
                </c:pt>
                <c:pt idx="365">
                  <c:v>42620.4855092593</c:v>
                </c:pt>
                <c:pt idx="366">
                  <c:v>42620.4855208333</c:v>
                </c:pt>
                <c:pt idx="367">
                  <c:v>42620.4855324074</c:v>
                </c:pt>
                <c:pt idx="368">
                  <c:v>42620.4855439815</c:v>
                </c:pt>
                <c:pt idx="369">
                  <c:v>42620.4855555556</c:v>
                </c:pt>
                <c:pt idx="370">
                  <c:v>42620.4855671296</c:v>
                </c:pt>
                <c:pt idx="371">
                  <c:v>42620.4855787037</c:v>
                </c:pt>
                <c:pt idx="372">
                  <c:v>42620.4855902778</c:v>
                </c:pt>
                <c:pt idx="373">
                  <c:v>42620.4856018519</c:v>
                </c:pt>
                <c:pt idx="374">
                  <c:v>42620.4856134259</c:v>
                </c:pt>
                <c:pt idx="375">
                  <c:v>42620.485625</c:v>
                </c:pt>
                <c:pt idx="376">
                  <c:v>42620.4856365741</c:v>
                </c:pt>
                <c:pt idx="377">
                  <c:v>42620.4856481481</c:v>
                </c:pt>
                <c:pt idx="378">
                  <c:v>42620.4856597222</c:v>
                </c:pt>
                <c:pt idx="379">
                  <c:v>42620.4856712963</c:v>
                </c:pt>
              </c:numCache>
            </c:numRef>
          </c:cat>
          <c:val>
            <c:numRef>
              <c:f>Controllers!$AC$45:$AC$424</c:f>
              <c:numCache>
                <c:formatCode>General</c:formatCode>
                <c:ptCount val="380"/>
                <c:pt idx="0">
                  <c:v>417719.9</c:v>
                </c:pt>
                <c:pt idx="1">
                  <c:v>337886.3</c:v>
                </c:pt>
                <c:pt idx="2">
                  <c:v>315472.7</c:v>
                </c:pt>
                <c:pt idx="3">
                  <c:v>421036.1</c:v>
                </c:pt>
                <c:pt idx="4">
                  <c:v>380736.1</c:v>
                </c:pt>
                <c:pt idx="5">
                  <c:v>364350.1</c:v>
                </c:pt>
                <c:pt idx="6">
                  <c:v>360894.1</c:v>
                </c:pt>
                <c:pt idx="7">
                  <c:v>399168.2</c:v>
                </c:pt>
                <c:pt idx="8">
                  <c:v>183785.5</c:v>
                </c:pt>
                <c:pt idx="9">
                  <c:v>243009.3</c:v>
                </c:pt>
                <c:pt idx="10">
                  <c:v>271700.3</c:v>
                </c:pt>
                <c:pt idx="11">
                  <c:v>382730</c:v>
                </c:pt>
                <c:pt idx="12">
                  <c:v>167283.5</c:v>
                </c:pt>
                <c:pt idx="13">
                  <c:v>297342.8</c:v>
                </c:pt>
                <c:pt idx="14">
                  <c:v>52991.6</c:v>
                </c:pt>
                <c:pt idx="15">
                  <c:v>300910.5</c:v>
                </c:pt>
                <c:pt idx="16">
                  <c:v>283862.7</c:v>
                </c:pt>
                <c:pt idx="17">
                  <c:v>215856</c:v>
                </c:pt>
                <c:pt idx="18">
                  <c:v>201065.3</c:v>
                </c:pt>
                <c:pt idx="19">
                  <c:v>367366.2</c:v>
                </c:pt>
                <c:pt idx="20">
                  <c:v>347069.6</c:v>
                </c:pt>
                <c:pt idx="21">
                  <c:v>210808</c:v>
                </c:pt>
                <c:pt idx="22">
                  <c:v>326326.9</c:v>
                </c:pt>
                <c:pt idx="23">
                  <c:v>331297.9</c:v>
                </c:pt>
                <c:pt idx="24">
                  <c:v>359096.1</c:v>
                </c:pt>
                <c:pt idx="25">
                  <c:v>317739.2</c:v>
                </c:pt>
                <c:pt idx="26">
                  <c:v>265222.7</c:v>
                </c:pt>
                <c:pt idx="27">
                  <c:v>294061.9</c:v>
                </c:pt>
                <c:pt idx="28">
                  <c:v>208100.2</c:v>
                </c:pt>
                <c:pt idx="29">
                  <c:v>281360.1</c:v>
                </c:pt>
                <c:pt idx="30">
                  <c:v>242276.3</c:v>
                </c:pt>
                <c:pt idx="31">
                  <c:v>278246.3</c:v>
                </c:pt>
                <c:pt idx="32">
                  <c:v>242971.9</c:v>
                </c:pt>
                <c:pt idx="33">
                  <c:v>223861.4</c:v>
                </c:pt>
                <c:pt idx="34">
                  <c:v>231600.5</c:v>
                </c:pt>
                <c:pt idx="35">
                  <c:v>286167.2</c:v>
                </c:pt>
                <c:pt idx="36">
                  <c:v>322791.7</c:v>
                </c:pt>
                <c:pt idx="37">
                  <c:v>405003.9</c:v>
                </c:pt>
                <c:pt idx="38">
                  <c:v>292744.5</c:v>
                </c:pt>
                <c:pt idx="39">
                  <c:v>320959.8</c:v>
                </c:pt>
                <c:pt idx="40">
                  <c:v>225582.1</c:v>
                </c:pt>
                <c:pt idx="41">
                  <c:v>278528.3</c:v>
                </c:pt>
                <c:pt idx="42">
                  <c:v>178330.9</c:v>
                </c:pt>
                <c:pt idx="43">
                  <c:v>157997</c:v>
                </c:pt>
                <c:pt idx="44">
                  <c:v>115061.9</c:v>
                </c:pt>
                <c:pt idx="45">
                  <c:v>240569</c:v>
                </c:pt>
                <c:pt idx="46">
                  <c:v>339729</c:v>
                </c:pt>
                <c:pt idx="47">
                  <c:v>272958.8</c:v>
                </c:pt>
                <c:pt idx="48">
                  <c:v>120261</c:v>
                </c:pt>
                <c:pt idx="49">
                  <c:v>317562.9</c:v>
                </c:pt>
                <c:pt idx="50">
                  <c:v>61747.3</c:v>
                </c:pt>
                <c:pt idx="51">
                  <c:v>260018.7</c:v>
                </c:pt>
                <c:pt idx="52">
                  <c:v>275167.6</c:v>
                </c:pt>
                <c:pt idx="53">
                  <c:v>172781.4</c:v>
                </c:pt>
                <c:pt idx="54">
                  <c:v>140805.4</c:v>
                </c:pt>
                <c:pt idx="55">
                  <c:v>153867.1</c:v>
                </c:pt>
                <c:pt idx="56">
                  <c:v>131642.1</c:v>
                </c:pt>
                <c:pt idx="57">
                  <c:v>209602.6</c:v>
                </c:pt>
                <c:pt idx="58">
                  <c:v>282459.7</c:v>
                </c:pt>
                <c:pt idx="59">
                  <c:v>259316</c:v>
                </c:pt>
                <c:pt idx="60">
                  <c:v>109553.2</c:v>
                </c:pt>
                <c:pt idx="61">
                  <c:v>202951.3</c:v>
                </c:pt>
                <c:pt idx="62">
                  <c:v>111238.7</c:v>
                </c:pt>
                <c:pt idx="63">
                  <c:v>187491.9</c:v>
                </c:pt>
                <c:pt idx="64">
                  <c:v>246349.7</c:v>
                </c:pt>
                <c:pt idx="65">
                  <c:v>335476.2</c:v>
                </c:pt>
                <c:pt idx="66">
                  <c:v>248119.4</c:v>
                </c:pt>
                <c:pt idx="67">
                  <c:v>225745.3</c:v>
                </c:pt>
                <c:pt idx="68">
                  <c:v>139854.3</c:v>
                </c:pt>
                <c:pt idx="69">
                  <c:v>241963.6</c:v>
                </c:pt>
                <c:pt idx="70">
                  <c:v>178521.1</c:v>
                </c:pt>
                <c:pt idx="71">
                  <c:v>237755.5</c:v>
                </c:pt>
                <c:pt idx="72">
                  <c:v>150653.9</c:v>
                </c:pt>
                <c:pt idx="73">
                  <c:v>256550.1</c:v>
                </c:pt>
                <c:pt idx="74">
                  <c:v>197166.1</c:v>
                </c:pt>
                <c:pt idx="75">
                  <c:v>221798.9</c:v>
                </c:pt>
                <c:pt idx="76">
                  <c:v>153324.2</c:v>
                </c:pt>
                <c:pt idx="77">
                  <c:v>324881.4</c:v>
                </c:pt>
                <c:pt idx="78">
                  <c:v>266030.6</c:v>
                </c:pt>
                <c:pt idx="79">
                  <c:v>199729</c:v>
                </c:pt>
                <c:pt idx="80">
                  <c:v>233179.2</c:v>
                </c:pt>
                <c:pt idx="81">
                  <c:v>199051.3</c:v>
                </c:pt>
                <c:pt idx="82">
                  <c:v>182153.3</c:v>
                </c:pt>
                <c:pt idx="83">
                  <c:v>338998.2</c:v>
                </c:pt>
                <c:pt idx="84">
                  <c:v>276915.5</c:v>
                </c:pt>
                <c:pt idx="85">
                  <c:v>193077</c:v>
                </c:pt>
                <c:pt idx="86">
                  <c:v>297522.1</c:v>
                </c:pt>
                <c:pt idx="87">
                  <c:v>269130.1</c:v>
                </c:pt>
                <c:pt idx="88">
                  <c:v>23746.6</c:v>
                </c:pt>
                <c:pt idx="89">
                  <c:v>379513.9</c:v>
                </c:pt>
                <c:pt idx="90">
                  <c:v>214048.4</c:v>
                </c:pt>
                <c:pt idx="91">
                  <c:v>321556.5</c:v>
                </c:pt>
                <c:pt idx="92">
                  <c:v>302518.3</c:v>
                </c:pt>
                <c:pt idx="93">
                  <c:v>375310.1</c:v>
                </c:pt>
                <c:pt idx="94">
                  <c:v>332703</c:v>
                </c:pt>
                <c:pt idx="95">
                  <c:v>197404.8</c:v>
                </c:pt>
                <c:pt idx="96">
                  <c:v>243072.1</c:v>
                </c:pt>
                <c:pt idx="97">
                  <c:v>177235.3</c:v>
                </c:pt>
                <c:pt idx="98">
                  <c:v>194086.3</c:v>
                </c:pt>
                <c:pt idx="99">
                  <c:v>347167.4</c:v>
                </c:pt>
                <c:pt idx="100">
                  <c:v>365632.7</c:v>
                </c:pt>
                <c:pt idx="101">
                  <c:v>427091.1</c:v>
                </c:pt>
                <c:pt idx="102">
                  <c:v>269714.3</c:v>
                </c:pt>
                <c:pt idx="103">
                  <c:v>273400.3</c:v>
                </c:pt>
                <c:pt idx="104">
                  <c:v>294564.1</c:v>
                </c:pt>
                <c:pt idx="105">
                  <c:v>259084.2</c:v>
                </c:pt>
                <c:pt idx="106">
                  <c:v>367541.1</c:v>
                </c:pt>
                <c:pt idx="107">
                  <c:v>260581.9</c:v>
                </c:pt>
                <c:pt idx="108">
                  <c:v>90984.4</c:v>
                </c:pt>
                <c:pt idx="109">
                  <c:v>56529.4</c:v>
                </c:pt>
                <c:pt idx="110">
                  <c:v>225943.7</c:v>
                </c:pt>
                <c:pt idx="111">
                  <c:v>53197.5</c:v>
                </c:pt>
                <c:pt idx="112">
                  <c:v>447733</c:v>
                </c:pt>
                <c:pt idx="113">
                  <c:v>199318.6</c:v>
                </c:pt>
                <c:pt idx="114">
                  <c:v>219764.6</c:v>
                </c:pt>
                <c:pt idx="115">
                  <c:v>305154.5</c:v>
                </c:pt>
                <c:pt idx="116">
                  <c:v>277177.7</c:v>
                </c:pt>
                <c:pt idx="117">
                  <c:v>289840.8</c:v>
                </c:pt>
                <c:pt idx="118">
                  <c:v>158422.1</c:v>
                </c:pt>
                <c:pt idx="119">
                  <c:v>247857</c:v>
                </c:pt>
                <c:pt idx="120">
                  <c:v>154585.9</c:v>
                </c:pt>
                <c:pt idx="121">
                  <c:v>254303.7</c:v>
                </c:pt>
                <c:pt idx="122">
                  <c:v>204278.1</c:v>
                </c:pt>
                <c:pt idx="123">
                  <c:v>11353.7</c:v>
                </c:pt>
                <c:pt idx="124">
                  <c:v>34542.9</c:v>
                </c:pt>
                <c:pt idx="125">
                  <c:v>49006.3</c:v>
                </c:pt>
                <c:pt idx="126">
                  <c:v>516317.1</c:v>
                </c:pt>
                <c:pt idx="127">
                  <c:v>189492.8</c:v>
                </c:pt>
                <c:pt idx="128">
                  <c:v>108742.4</c:v>
                </c:pt>
                <c:pt idx="129">
                  <c:v>194169</c:v>
                </c:pt>
                <c:pt idx="130">
                  <c:v>244041.5</c:v>
                </c:pt>
                <c:pt idx="131">
                  <c:v>175321.9</c:v>
                </c:pt>
                <c:pt idx="132">
                  <c:v>341437.6</c:v>
                </c:pt>
                <c:pt idx="133">
                  <c:v>314875.3</c:v>
                </c:pt>
                <c:pt idx="134">
                  <c:v>199544</c:v>
                </c:pt>
                <c:pt idx="135">
                  <c:v>162842.6</c:v>
                </c:pt>
                <c:pt idx="136">
                  <c:v>155367</c:v>
                </c:pt>
                <c:pt idx="137">
                  <c:v>303263.7</c:v>
                </c:pt>
                <c:pt idx="138">
                  <c:v>297398.6</c:v>
                </c:pt>
                <c:pt idx="139">
                  <c:v>199571.1</c:v>
                </c:pt>
                <c:pt idx="140">
                  <c:v>156366.9</c:v>
                </c:pt>
                <c:pt idx="141">
                  <c:v>407541.7</c:v>
                </c:pt>
                <c:pt idx="142">
                  <c:v>324120</c:v>
                </c:pt>
                <c:pt idx="143">
                  <c:v>483783.5</c:v>
                </c:pt>
                <c:pt idx="144">
                  <c:v>271630.4</c:v>
                </c:pt>
                <c:pt idx="145">
                  <c:v>261014.2</c:v>
                </c:pt>
                <c:pt idx="146">
                  <c:v>373403.6</c:v>
                </c:pt>
                <c:pt idx="147">
                  <c:v>244572.7</c:v>
                </c:pt>
                <c:pt idx="148">
                  <c:v>263458.1</c:v>
                </c:pt>
                <c:pt idx="149">
                  <c:v>290386.5</c:v>
                </c:pt>
                <c:pt idx="150">
                  <c:v>286657.1</c:v>
                </c:pt>
                <c:pt idx="151">
                  <c:v>139156.7</c:v>
                </c:pt>
                <c:pt idx="152">
                  <c:v>460901.6</c:v>
                </c:pt>
                <c:pt idx="153">
                  <c:v>412785.8</c:v>
                </c:pt>
                <c:pt idx="154">
                  <c:v>413334.9</c:v>
                </c:pt>
                <c:pt idx="155">
                  <c:v>411663.1</c:v>
                </c:pt>
                <c:pt idx="156">
                  <c:v>290511.2</c:v>
                </c:pt>
                <c:pt idx="157">
                  <c:v>369912.6</c:v>
                </c:pt>
                <c:pt idx="158">
                  <c:v>328775.4</c:v>
                </c:pt>
                <c:pt idx="159">
                  <c:v>294272.9</c:v>
                </c:pt>
                <c:pt idx="160">
                  <c:v>258633.8</c:v>
                </c:pt>
                <c:pt idx="161">
                  <c:v>212215.1</c:v>
                </c:pt>
                <c:pt idx="162">
                  <c:v>213342.4</c:v>
                </c:pt>
                <c:pt idx="163">
                  <c:v>283600.8</c:v>
                </c:pt>
                <c:pt idx="164">
                  <c:v>381054.9</c:v>
                </c:pt>
                <c:pt idx="165">
                  <c:v>240864.9</c:v>
                </c:pt>
                <c:pt idx="166">
                  <c:v>276434.6</c:v>
                </c:pt>
                <c:pt idx="167">
                  <c:v>290383.9</c:v>
                </c:pt>
                <c:pt idx="168">
                  <c:v>211989.3</c:v>
                </c:pt>
                <c:pt idx="169">
                  <c:v>203695.5</c:v>
                </c:pt>
                <c:pt idx="170">
                  <c:v>268945.6</c:v>
                </c:pt>
                <c:pt idx="171">
                  <c:v>160367.7</c:v>
                </c:pt>
                <c:pt idx="172">
                  <c:v>106931.8</c:v>
                </c:pt>
                <c:pt idx="173">
                  <c:v>140576.2</c:v>
                </c:pt>
                <c:pt idx="174">
                  <c:v>355053.5</c:v>
                </c:pt>
                <c:pt idx="175">
                  <c:v>273650.1</c:v>
                </c:pt>
                <c:pt idx="176">
                  <c:v>201229.6</c:v>
                </c:pt>
                <c:pt idx="177">
                  <c:v>204204.8</c:v>
                </c:pt>
                <c:pt idx="178">
                  <c:v>231085.6</c:v>
                </c:pt>
                <c:pt idx="179">
                  <c:v>257048.6</c:v>
                </c:pt>
                <c:pt idx="180">
                  <c:v>375756.5</c:v>
                </c:pt>
                <c:pt idx="181">
                  <c:v>229451.3</c:v>
                </c:pt>
                <c:pt idx="182">
                  <c:v>266051.3</c:v>
                </c:pt>
                <c:pt idx="183">
                  <c:v>221200.6</c:v>
                </c:pt>
                <c:pt idx="184">
                  <c:v>138938.1</c:v>
                </c:pt>
                <c:pt idx="185">
                  <c:v>171229.8</c:v>
                </c:pt>
                <c:pt idx="186">
                  <c:v>225935.3</c:v>
                </c:pt>
                <c:pt idx="187">
                  <c:v>287588</c:v>
                </c:pt>
                <c:pt idx="188">
                  <c:v>193479.8</c:v>
                </c:pt>
                <c:pt idx="189">
                  <c:v>237491.3</c:v>
                </c:pt>
                <c:pt idx="190">
                  <c:v>282371.5</c:v>
                </c:pt>
                <c:pt idx="191">
                  <c:v>206564.4</c:v>
                </c:pt>
                <c:pt idx="192">
                  <c:v>178774</c:v>
                </c:pt>
                <c:pt idx="193">
                  <c:v>178655.9</c:v>
                </c:pt>
                <c:pt idx="194">
                  <c:v>161328.4</c:v>
                </c:pt>
                <c:pt idx="195">
                  <c:v>190746.2</c:v>
                </c:pt>
                <c:pt idx="196">
                  <c:v>227069.3</c:v>
                </c:pt>
                <c:pt idx="197">
                  <c:v>117483.7</c:v>
                </c:pt>
                <c:pt idx="198">
                  <c:v>48752.6</c:v>
                </c:pt>
                <c:pt idx="199">
                  <c:v>146603.8</c:v>
                </c:pt>
                <c:pt idx="200">
                  <c:v>106980.9</c:v>
                </c:pt>
                <c:pt idx="201">
                  <c:v>210051.6</c:v>
                </c:pt>
                <c:pt idx="202">
                  <c:v>208399.9</c:v>
                </c:pt>
                <c:pt idx="203">
                  <c:v>165976.2</c:v>
                </c:pt>
                <c:pt idx="204">
                  <c:v>88101.1</c:v>
                </c:pt>
                <c:pt idx="205">
                  <c:v>40245.6</c:v>
                </c:pt>
                <c:pt idx="206">
                  <c:v>182242.8</c:v>
                </c:pt>
                <c:pt idx="207">
                  <c:v>190391.1</c:v>
                </c:pt>
                <c:pt idx="208">
                  <c:v>194203</c:v>
                </c:pt>
                <c:pt idx="209">
                  <c:v>647913.1</c:v>
                </c:pt>
                <c:pt idx="210">
                  <c:v>236613.5</c:v>
                </c:pt>
                <c:pt idx="211">
                  <c:v>234709.5</c:v>
                </c:pt>
                <c:pt idx="212">
                  <c:v>226444</c:v>
                </c:pt>
                <c:pt idx="213">
                  <c:v>200119.9</c:v>
                </c:pt>
                <c:pt idx="214">
                  <c:v>309932.6</c:v>
                </c:pt>
                <c:pt idx="215">
                  <c:v>269870.2</c:v>
                </c:pt>
                <c:pt idx="216">
                  <c:v>252907.9</c:v>
                </c:pt>
                <c:pt idx="217">
                  <c:v>282393</c:v>
                </c:pt>
                <c:pt idx="218">
                  <c:v>310697.6</c:v>
                </c:pt>
                <c:pt idx="219">
                  <c:v>263417.5</c:v>
                </c:pt>
                <c:pt idx="220">
                  <c:v>285268.7</c:v>
                </c:pt>
                <c:pt idx="221">
                  <c:v>226203.4</c:v>
                </c:pt>
                <c:pt idx="222">
                  <c:v>209829.8</c:v>
                </c:pt>
                <c:pt idx="223">
                  <c:v>313921.7</c:v>
                </c:pt>
                <c:pt idx="224">
                  <c:v>235488.1</c:v>
                </c:pt>
                <c:pt idx="225">
                  <c:v>285318.2</c:v>
                </c:pt>
                <c:pt idx="226">
                  <c:v>206143.6</c:v>
                </c:pt>
                <c:pt idx="227">
                  <c:v>243316.6</c:v>
                </c:pt>
                <c:pt idx="228">
                  <c:v>438435.3</c:v>
                </c:pt>
                <c:pt idx="229">
                  <c:v>432739.2</c:v>
                </c:pt>
                <c:pt idx="230">
                  <c:v>324155.1</c:v>
                </c:pt>
                <c:pt idx="231">
                  <c:v>259682.8</c:v>
                </c:pt>
                <c:pt idx="232">
                  <c:v>256721.8</c:v>
                </c:pt>
                <c:pt idx="233">
                  <c:v>83451.4</c:v>
                </c:pt>
                <c:pt idx="234">
                  <c:v>587544.6</c:v>
                </c:pt>
                <c:pt idx="235">
                  <c:v>375120.1</c:v>
                </c:pt>
                <c:pt idx="236">
                  <c:v>259120.2</c:v>
                </c:pt>
                <c:pt idx="237">
                  <c:v>186137.7</c:v>
                </c:pt>
                <c:pt idx="238">
                  <c:v>335875.3</c:v>
                </c:pt>
                <c:pt idx="239">
                  <c:v>586545.2</c:v>
                </c:pt>
                <c:pt idx="240">
                  <c:v>459375.8</c:v>
                </c:pt>
                <c:pt idx="241">
                  <c:v>430065.1</c:v>
                </c:pt>
                <c:pt idx="242">
                  <c:v>467612.1</c:v>
                </c:pt>
                <c:pt idx="243">
                  <c:v>392707.8</c:v>
                </c:pt>
                <c:pt idx="244">
                  <c:v>415150.8</c:v>
                </c:pt>
                <c:pt idx="245">
                  <c:v>616945</c:v>
                </c:pt>
                <c:pt idx="246">
                  <c:v>572789.6</c:v>
                </c:pt>
                <c:pt idx="247">
                  <c:v>175710.7</c:v>
                </c:pt>
                <c:pt idx="248">
                  <c:v>240568.1</c:v>
                </c:pt>
                <c:pt idx="249">
                  <c:v>132870.2</c:v>
                </c:pt>
                <c:pt idx="250">
                  <c:v>195584.9</c:v>
                </c:pt>
                <c:pt idx="251">
                  <c:v>67752.4</c:v>
                </c:pt>
                <c:pt idx="252">
                  <c:v>192874</c:v>
                </c:pt>
                <c:pt idx="253">
                  <c:v>154228.5</c:v>
                </c:pt>
                <c:pt idx="254">
                  <c:v>210083.4</c:v>
                </c:pt>
                <c:pt idx="255">
                  <c:v>214513.2</c:v>
                </c:pt>
                <c:pt idx="256">
                  <c:v>248187.7</c:v>
                </c:pt>
                <c:pt idx="257">
                  <c:v>234845.3</c:v>
                </c:pt>
                <c:pt idx="258">
                  <c:v>237751.3</c:v>
                </c:pt>
                <c:pt idx="259">
                  <c:v>223869.9</c:v>
                </c:pt>
                <c:pt idx="260">
                  <c:v>231780.5</c:v>
                </c:pt>
                <c:pt idx="261">
                  <c:v>170043.1</c:v>
                </c:pt>
                <c:pt idx="262">
                  <c:v>329329.3</c:v>
                </c:pt>
                <c:pt idx="263">
                  <c:v>239947.6</c:v>
                </c:pt>
                <c:pt idx="264">
                  <c:v>262095.8</c:v>
                </c:pt>
                <c:pt idx="265">
                  <c:v>200369.3</c:v>
                </c:pt>
                <c:pt idx="266">
                  <c:v>369307.2</c:v>
                </c:pt>
                <c:pt idx="267">
                  <c:v>297477.1</c:v>
                </c:pt>
                <c:pt idx="268">
                  <c:v>418895.7</c:v>
                </c:pt>
                <c:pt idx="269">
                  <c:v>581567.8</c:v>
                </c:pt>
                <c:pt idx="270">
                  <c:v>478980.9</c:v>
                </c:pt>
                <c:pt idx="271">
                  <c:v>472092.8</c:v>
                </c:pt>
                <c:pt idx="272">
                  <c:v>538158.1</c:v>
                </c:pt>
                <c:pt idx="273">
                  <c:v>543860.3</c:v>
                </c:pt>
                <c:pt idx="274">
                  <c:v>237864.5</c:v>
                </c:pt>
                <c:pt idx="275">
                  <c:v>88151.9</c:v>
                </c:pt>
                <c:pt idx="276">
                  <c:v>222971</c:v>
                </c:pt>
                <c:pt idx="277">
                  <c:v>990586.9</c:v>
                </c:pt>
                <c:pt idx="278">
                  <c:v>524325.7</c:v>
                </c:pt>
                <c:pt idx="279">
                  <c:v>380223.8</c:v>
                </c:pt>
                <c:pt idx="280">
                  <c:v>376787.2</c:v>
                </c:pt>
                <c:pt idx="281">
                  <c:v>400446.4</c:v>
                </c:pt>
                <c:pt idx="282">
                  <c:v>462983.5</c:v>
                </c:pt>
                <c:pt idx="283">
                  <c:v>324945.9</c:v>
                </c:pt>
                <c:pt idx="284">
                  <c:v>471407</c:v>
                </c:pt>
                <c:pt idx="285">
                  <c:v>176670.5</c:v>
                </c:pt>
                <c:pt idx="286">
                  <c:v>159852.3</c:v>
                </c:pt>
                <c:pt idx="287">
                  <c:v>311903</c:v>
                </c:pt>
                <c:pt idx="288">
                  <c:v>228771.9</c:v>
                </c:pt>
                <c:pt idx="289">
                  <c:v>167248.9</c:v>
                </c:pt>
                <c:pt idx="290">
                  <c:v>221879.7</c:v>
                </c:pt>
                <c:pt idx="291">
                  <c:v>182401.5</c:v>
                </c:pt>
                <c:pt idx="292">
                  <c:v>288975.1</c:v>
                </c:pt>
                <c:pt idx="293">
                  <c:v>215540</c:v>
                </c:pt>
                <c:pt idx="294">
                  <c:v>289218.1</c:v>
                </c:pt>
                <c:pt idx="295">
                  <c:v>166193.1</c:v>
                </c:pt>
                <c:pt idx="296">
                  <c:v>219547</c:v>
                </c:pt>
                <c:pt idx="297">
                  <c:v>276570.2</c:v>
                </c:pt>
                <c:pt idx="298">
                  <c:v>179139.8</c:v>
                </c:pt>
                <c:pt idx="299">
                  <c:v>208799.5</c:v>
                </c:pt>
                <c:pt idx="300">
                  <c:v>53154.2</c:v>
                </c:pt>
                <c:pt idx="301">
                  <c:v>18687.7</c:v>
                </c:pt>
                <c:pt idx="302">
                  <c:v>335236.2</c:v>
                </c:pt>
                <c:pt idx="303">
                  <c:v>171158.2</c:v>
                </c:pt>
                <c:pt idx="304">
                  <c:v>140562.8</c:v>
                </c:pt>
                <c:pt idx="305">
                  <c:v>157855.9</c:v>
                </c:pt>
                <c:pt idx="306">
                  <c:v>150265.1</c:v>
                </c:pt>
                <c:pt idx="307">
                  <c:v>133336.4</c:v>
                </c:pt>
                <c:pt idx="308">
                  <c:v>162151.8</c:v>
                </c:pt>
                <c:pt idx="309">
                  <c:v>223826.4</c:v>
                </c:pt>
                <c:pt idx="310">
                  <c:v>265771</c:v>
                </c:pt>
                <c:pt idx="311">
                  <c:v>276140.6</c:v>
                </c:pt>
                <c:pt idx="312">
                  <c:v>354960.8</c:v>
                </c:pt>
                <c:pt idx="313">
                  <c:v>375548.7</c:v>
                </c:pt>
                <c:pt idx="314">
                  <c:v>300204.3</c:v>
                </c:pt>
                <c:pt idx="315">
                  <c:v>351166.6</c:v>
                </c:pt>
                <c:pt idx="316">
                  <c:v>313271.4</c:v>
                </c:pt>
                <c:pt idx="317">
                  <c:v>292640.4</c:v>
                </c:pt>
                <c:pt idx="318">
                  <c:v>248593.7</c:v>
                </c:pt>
                <c:pt idx="319">
                  <c:v>244498.4</c:v>
                </c:pt>
                <c:pt idx="320">
                  <c:v>260535.8</c:v>
                </c:pt>
                <c:pt idx="321">
                  <c:v>337786.4</c:v>
                </c:pt>
                <c:pt idx="322">
                  <c:v>254891.5</c:v>
                </c:pt>
                <c:pt idx="323">
                  <c:v>210286.5</c:v>
                </c:pt>
                <c:pt idx="324">
                  <c:v>337355.8</c:v>
                </c:pt>
                <c:pt idx="325">
                  <c:v>237245.7</c:v>
                </c:pt>
                <c:pt idx="326">
                  <c:v>145265.6</c:v>
                </c:pt>
                <c:pt idx="327">
                  <c:v>37258.1</c:v>
                </c:pt>
                <c:pt idx="328">
                  <c:v>217453.7</c:v>
                </c:pt>
                <c:pt idx="329">
                  <c:v>443893.3</c:v>
                </c:pt>
                <c:pt idx="330">
                  <c:v>103646.3</c:v>
                </c:pt>
                <c:pt idx="331">
                  <c:v>181106.6</c:v>
                </c:pt>
                <c:pt idx="332">
                  <c:v>153086.7</c:v>
                </c:pt>
                <c:pt idx="333">
                  <c:v>177814.4</c:v>
                </c:pt>
                <c:pt idx="334">
                  <c:v>172281.6</c:v>
                </c:pt>
                <c:pt idx="335">
                  <c:v>105174.4</c:v>
                </c:pt>
                <c:pt idx="336">
                  <c:v>374360.2</c:v>
                </c:pt>
                <c:pt idx="337">
                  <c:v>212227.6</c:v>
                </c:pt>
                <c:pt idx="338">
                  <c:v>252913.2</c:v>
                </c:pt>
                <c:pt idx="339">
                  <c:v>189033.6</c:v>
                </c:pt>
                <c:pt idx="340">
                  <c:v>208421.6</c:v>
                </c:pt>
                <c:pt idx="341">
                  <c:v>230098.6</c:v>
                </c:pt>
                <c:pt idx="342">
                  <c:v>346041.1</c:v>
                </c:pt>
                <c:pt idx="343">
                  <c:v>196424.6</c:v>
                </c:pt>
                <c:pt idx="344">
                  <c:v>195786.6</c:v>
                </c:pt>
                <c:pt idx="345">
                  <c:v>171235.2</c:v>
                </c:pt>
                <c:pt idx="346">
                  <c:v>172491.9</c:v>
                </c:pt>
                <c:pt idx="347">
                  <c:v>239284.2</c:v>
                </c:pt>
                <c:pt idx="348">
                  <c:v>386520.1</c:v>
                </c:pt>
                <c:pt idx="349">
                  <c:v>300147.9</c:v>
                </c:pt>
                <c:pt idx="350">
                  <c:v>363043.4</c:v>
                </c:pt>
                <c:pt idx="351">
                  <c:v>328688.3</c:v>
                </c:pt>
                <c:pt idx="352">
                  <c:v>174294.5</c:v>
                </c:pt>
                <c:pt idx="353">
                  <c:v>402359.4</c:v>
                </c:pt>
                <c:pt idx="354">
                  <c:v>255107.5</c:v>
                </c:pt>
                <c:pt idx="355">
                  <c:v>296158</c:v>
                </c:pt>
                <c:pt idx="356">
                  <c:v>210731.5</c:v>
                </c:pt>
                <c:pt idx="357">
                  <c:v>255663.6</c:v>
                </c:pt>
                <c:pt idx="358">
                  <c:v>221241.1</c:v>
                </c:pt>
                <c:pt idx="359">
                  <c:v>306365.4</c:v>
                </c:pt>
                <c:pt idx="360">
                  <c:v>238257.3</c:v>
                </c:pt>
                <c:pt idx="361">
                  <c:v>340937.6</c:v>
                </c:pt>
                <c:pt idx="362">
                  <c:v>289736.6</c:v>
                </c:pt>
                <c:pt idx="363">
                  <c:v>301956.7</c:v>
                </c:pt>
                <c:pt idx="364">
                  <c:v>398955</c:v>
                </c:pt>
                <c:pt idx="365">
                  <c:v>346445.5</c:v>
                </c:pt>
                <c:pt idx="366">
                  <c:v>313855.8</c:v>
                </c:pt>
                <c:pt idx="367">
                  <c:v>336426</c:v>
                </c:pt>
                <c:pt idx="368">
                  <c:v>404812.7</c:v>
                </c:pt>
                <c:pt idx="369">
                  <c:v>78850.9</c:v>
                </c:pt>
                <c:pt idx="370">
                  <c:v>86543.6</c:v>
                </c:pt>
                <c:pt idx="371">
                  <c:v>590894</c:v>
                </c:pt>
                <c:pt idx="372">
                  <c:v>257221.1</c:v>
                </c:pt>
                <c:pt idx="373">
                  <c:v>213361.5</c:v>
                </c:pt>
                <c:pt idx="374">
                  <c:v>232730.2</c:v>
                </c:pt>
                <c:pt idx="375">
                  <c:v>232937.2</c:v>
                </c:pt>
                <c:pt idx="376">
                  <c:v>225176</c:v>
                </c:pt>
                <c:pt idx="377">
                  <c:v>108444.6</c:v>
                </c:pt>
                <c:pt idx="378">
                  <c:v>346353.4</c:v>
                </c:pt>
                <c:pt idx="379">
                  <c:v>337444.1</c:v>
                </c:pt>
              </c:numCache>
            </c:numRef>
          </c:val>
        </c:ser>
        <c:axId val="50030001"/>
        <c:axId val="50030002"/>
      </c:area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Date/Time</a:t>
                </a:r>
              </a:p>
            </c:rich>
          </c:tx>
          <c:layout/>
        </c:title>
        <c:numFmt formatCode="ddd m/d/yy hh:mm:ss" sourceLinked="0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KB Read Per Second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guds.847c8e32.tegu-2016.09.07.11.03.56 KB Writes/Sec</a:t>
            </a:r>
          </a:p>
        </c:rich>
      </c:tx>
      <c:layout/>
    </c:title>
    <c:plotArea>
      <c:layout/>
      <c:areaChart>
        <c:grouping val="stacked"/>
        <c:ser>
          <c:idx val="0"/>
          <c:order val="0"/>
          <c:tx>
            <c:v>Ctrl c0</c:v>
          </c:tx>
          <c:spPr>
            <a:ln w="28575"/>
          </c:spPr>
          <c:cat>
            <c:numRef>
              <c:f>Controllers!$D$45:$D$424</c:f>
              <c:numCache>
                <c:formatCode>General</c:formatCode>
                <c:ptCount val="380"/>
                <c:pt idx="0">
                  <c:v>42620.4615972222</c:v>
                </c:pt>
                <c:pt idx="1">
                  <c:v>42620.4616087963</c:v>
                </c:pt>
                <c:pt idx="2">
                  <c:v>42620.4616203704</c:v>
                </c:pt>
                <c:pt idx="3">
                  <c:v>42620.4616319444</c:v>
                </c:pt>
                <c:pt idx="4">
                  <c:v>42620.4616435185</c:v>
                </c:pt>
                <c:pt idx="5">
                  <c:v>42620.4616550926</c:v>
                </c:pt>
                <c:pt idx="6">
                  <c:v>42620.4616666667</c:v>
                </c:pt>
                <c:pt idx="7">
                  <c:v>42620.4616782407</c:v>
                </c:pt>
                <c:pt idx="8">
                  <c:v>42620.4616898148</c:v>
                </c:pt>
                <c:pt idx="9">
                  <c:v>42620.4617013889</c:v>
                </c:pt>
                <c:pt idx="10">
                  <c:v>42620.461712963</c:v>
                </c:pt>
                <c:pt idx="11">
                  <c:v>42620.461724537</c:v>
                </c:pt>
                <c:pt idx="12">
                  <c:v>42620.4617361111</c:v>
                </c:pt>
                <c:pt idx="13">
                  <c:v>42620.4617476852</c:v>
                </c:pt>
                <c:pt idx="14">
                  <c:v>42620.4617592593</c:v>
                </c:pt>
                <c:pt idx="15">
                  <c:v>42620.4617708333</c:v>
                </c:pt>
                <c:pt idx="16">
                  <c:v>42620.4617824074</c:v>
                </c:pt>
                <c:pt idx="17">
                  <c:v>42620.4617939815</c:v>
                </c:pt>
                <c:pt idx="18">
                  <c:v>42620.4618055556</c:v>
                </c:pt>
                <c:pt idx="19">
                  <c:v>42620.4628587963</c:v>
                </c:pt>
                <c:pt idx="20">
                  <c:v>42620.4628703704</c:v>
                </c:pt>
                <c:pt idx="21">
                  <c:v>42620.4628819444</c:v>
                </c:pt>
                <c:pt idx="22">
                  <c:v>42620.4628935185</c:v>
                </c:pt>
                <c:pt idx="23">
                  <c:v>42620.4629050926</c:v>
                </c:pt>
                <c:pt idx="24">
                  <c:v>42620.4629166667</c:v>
                </c:pt>
                <c:pt idx="25">
                  <c:v>42620.4629282407</c:v>
                </c:pt>
                <c:pt idx="26">
                  <c:v>42620.4629398148</c:v>
                </c:pt>
                <c:pt idx="27">
                  <c:v>42620.4629513889</c:v>
                </c:pt>
                <c:pt idx="28">
                  <c:v>42620.462962963</c:v>
                </c:pt>
                <c:pt idx="29">
                  <c:v>42620.462974537</c:v>
                </c:pt>
                <c:pt idx="30">
                  <c:v>42620.4629861111</c:v>
                </c:pt>
                <c:pt idx="31">
                  <c:v>42620.4629976852</c:v>
                </c:pt>
                <c:pt idx="32">
                  <c:v>42620.4630092593</c:v>
                </c:pt>
                <c:pt idx="33">
                  <c:v>42620.4630208333</c:v>
                </c:pt>
                <c:pt idx="34">
                  <c:v>42620.4630324074</c:v>
                </c:pt>
                <c:pt idx="35">
                  <c:v>42620.4630439815</c:v>
                </c:pt>
                <c:pt idx="36">
                  <c:v>42620.4630555556</c:v>
                </c:pt>
                <c:pt idx="37">
                  <c:v>42620.4630671296</c:v>
                </c:pt>
                <c:pt idx="38">
                  <c:v>42620.4640509259</c:v>
                </c:pt>
                <c:pt idx="39">
                  <c:v>42620.4640625</c:v>
                </c:pt>
                <c:pt idx="40">
                  <c:v>42620.4640740741</c:v>
                </c:pt>
                <c:pt idx="41">
                  <c:v>42620.4640856481</c:v>
                </c:pt>
                <c:pt idx="42">
                  <c:v>42620.4640972222</c:v>
                </c:pt>
                <c:pt idx="43">
                  <c:v>42620.4641087963</c:v>
                </c:pt>
                <c:pt idx="44">
                  <c:v>42620.4641203704</c:v>
                </c:pt>
                <c:pt idx="45">
                  <c:v>42620.4641319444</c:v>
                </c:pt>
                <c:pt idx="46">
                  <c:v>42620.4641435185</c:v>
                </c:pt>
                <c:pt idx="47">
                  <c:v>42620.4641550926</c:v>
                </c:pt>
                <c:pt idx="48">
                  <c:v>42620.4641666667</c:v>
                </c:pt>
                <c:pt idx="49">
                  <c:v>42620.4641782407</c:v>
                </c:pt>
                <c:pt idx="50">
                  <c:v>42620.4641898148</c:v>
                </c:pt>
                <c:pt idx="51">
                  <c:v>42620.4642013889</c:v>
                </c:pt>
                <c:pt idx="52">
                  <c:v>42620.464212963</c:v>
                </c:pt>
                <c:pt idx="53">
                  <c:v>42620.464224537</c:v>
                </c:pt>
                <c:pt idx="54">
                  <c:v>42620.4642361111</c:v>
                </c:pt>
                <c:pt idx="55">
                  <c:v>42620.4642476852</c:v>
                </c:pt>
                <c:pt idx="56">
                  <c:v>42620.4642592593</c:v>
                </c:pt>
                <c:pt idx="57">
                  <c:v>42620.4653356482</c:v>
                </c:pt>
                <c:pt idx="58">
                  <c:v>42620.4653472222</c:v>
                </c:pt>
                <c:pt idx="59">
                  <c:v>42620.4653587963</c:v>
                </c:pt>
                <c:pt idx="60">
                  <c:v>42620.4653703704</c:v>
                </c:pt>
                <c:pt idx="61">
                  <c:v>42620.4653819444</c:v>
                </c:pt>
                <c:pt idx="62">
                  <c:v>42620.4653935185</c:v>
                </c:pt>
                <c:pt idx="63">
                  <c:v>42620.4654050926</c:v>
                </c:pt>
                <c:pt idx="64">
                  <c:v>42620.4654166667</c:v>
                </c:pt>
                <c:pt idx="65">
                  <c:v>42620.4654282407</c:v>
                </c:pt>
                <c:pt idx="66">
                  <c:v>42620.4654398148</c:v>
                </c:pt>
                <c:pt idx="67">
                  <c:v>42620.4654513889</c:v>
                </c:pt>
                <c:pt idx="68">
                  <c:v>42620.465462963</c:v>
                </c:pt>
                <c:pt idx="69">
                  <c:v>42620.465474537</c:v>
                </c:pt>
                <c:pt idx="70">
                  <c:v>42620.4654861111</c:v>
                </c:pt>
                <c:pt idx="71">
                  <c:v>42620.4654976852</c:v>
                </c:pt>
                <c:pt idx="72">
                  <c:v>42620.4655092593</c:v>
                </c:pt>
                <c:pt idx="73">
                  <c:v>42620.4655208333</c:v>
                </c:pt>
                <c:pt idx="74">
                  <c:v>42620.4655324074</c:v>
                </c:pt>
                <c:pt idx="75">
                  <c:v>42620.4655439815</c:v>
                </c:pt>
                <c:pt idx="76">
                  <c:v>42620.4664930556</c:v>
                </c:pt>
                <c:pt idx="77">
                  <c:v>42620.4665046296</c:v>
                </c:pt>
                <c:pt idx="78">
                  <c:v>42620.4665162037</c:v>
                </c:pt>
                <c:pt idx="79">
                  <c:v>42620.4665277778</c:v>
                </c:pt>
                <c:pt idx="80">
                  <c:v>42620.4665393519</c:v>
                </c:pt>
                <c:pt idx="81">
                  <c:v>42620.4665509259</c:v>
                </c:pt>
                <c:pt idx="82">
                  <c:v>42620.4665625</c:v>
                </c:pt>
                <c:pt idx="83">
                  <c:v>42620.4665740741</c:v>
                </c:pt>
                <c:pt idx="84">
                  <c:v>42620.4665856482</c:v>
                </c:pt>
                <c:pt idx="85">
                  <c:v>42620.4665972222</c:v>
                </c:pt>
                <c:pt idx="86">
                  <c:v>42620.4666087963</c:v>
                </c:pt>
                <c:pt idx="87">
                  <c:v>42620.4666203704</c:v>
                </c:pt>
                <c:pt idx="88">
                  <c:v>42620.4666319444</c:v>
                </c:pt>
                <c:pt idx="89">
                  <c:v>42620.4666435185</c:v>
                </c:pt>
                <c:pt idx="90">
                  <c:v>42620.4666550926</c:v>
                </c:pt>
                <c:pt idx="91">
                  <c:v>42620.4666666667</c:v>
                </c:pt>
                <c:pt idx="92">
                  <c:v>42620.4666782407</c:v>
                </c:pt>
                <c:pt idx="93">
                  <c:v>42620.4666898148</c:v>
                </c:pt>
                <c:pt idx="94">
                  <c:v>42620.4667013889</c:v>
                </c:pt>
                <c:pt idx="95">
                  <c:v>42620.4678472222</c:v>
                </c:pt>
                <c:pt idx="96">
                  <c:v>42620.4678587963</c:v>
                </c:pt>
                <c:pt idx="97">
                  <c:v>42620.4678703704</c:v>
                </c:pt>
                <c:pt idx="98">
                  <c:v>42620.4678819444</c:v>
                </c:pt>
                <c:pt idx="99">
                  <c:v>42620.4678935185</c:v>
                </c:pt>
                <c:pt idx="100">
                  <c:v>42620.4679050926</c:v>
                </c:pt>
                <c:pt idx="101">
                  <c:v>42620.4679166667</c:v>
                </c:pt>
                <c:pt idx="102">
                  <c:v>42620.4679282407</c:v>
                </c:pt>
                <c:pt idx="103">
                  <c:v>42620.4679398148</c:v>
                </c:pt>
                <c:pt idx="104">
                  <c:v>42620.4679513889</c:v>
                </c:pt>
                <c:pt idx="105">
                  <c:v>42620.467962963</c:v>
                </c:pt>
                <c:pt idx="106">
                  <c:v>42620.467974537</c:v>
                </c:pt>
                <c:pt idx="107">
                  <c:v>42620.4679861111</c:v>
                </c:pt>
                <c:pt idx="108">
                  <c:v>42620.4679976852</c:v>
                </c:pt>
                <c:pt idx="109">
                  <c:v>42620.4680092593</c:v>
                </c:pt>
                <c:pt idx="110">
                  <c:v>42620.4680208333</c:v>
                </c:pt>
                <c:pt idx="111">
                  <c:v>42620.4680324074</c:v>
                </c:pt>
                <c:pt idx="112">
                  <c:v>42620.4680439815</c:v>
                </c:pt>
                <c:pt idx="113">
                  <c:v>42620.4680555556</c:v>
                </c:pt>
                <c:pt idx="114">
                  <c:v>42620.4693055556</c:v>
                </c:pt>
                <c:pt idx="115">
                  <c:v>42620.4693171296</c:v>
                </c:pt>
                <c:pt idx="116">
                  <c:v>42620.4693287037</c:v>
                </c:pt>
                <c:pt idx="117">
                  <c:v>42620.4693402778</c:v>
                </c:pt>
                <c:pt idx="118">
                  <c:v>42620.4693518519</c:v>
                </c:pt>
                <c:pt idx="119">
                  <c:v>42620.4693634259</c:v>
                </c:pt>
                <c:pt idx="120">
                  <c:v>42620.469375</c:v>
                </c:pt>
                <c:pt idx="121">
                  <c:v>42620.4693865741</c:v>
                </c:pt>
                <c:pt idx="122">
                  <c:v>42620.4693981481</c:v>
                </c:pt>
                <c:pt idx="123">
                  <c:v>42620.4694097222</c:v>
                </c:pt>
                <c:pt idx="124">
                  <c:v>42620.4694212963</c:v>
                </c:pt>
                <c:pt idx="125">
                  <c:v>42620.4694328704</c:v>
                </c:pt>
                <c:pt idx="126">
                  <c:v>42620.4694444444</c:v>
                </c:pt>
                <c:pt idx="127">
                  <c:v>42620.4694560185</c:v>
                </c:pt>
                <c:pt idx="128">
                  <c:v>42620.4694675926</c:v>
                </c:pt>
                <c:pt idx="129">
                  <c:v>42620.4694791667</c:v>
                </c:pt>
                <c:pt idx="130">
                  <c:v>42620.4694907407</c:v>
                </c:pt>
                <c:pt idx="131">
                  <c:v>42620.4695023148</c:v>
                </c:pt>
                <c:pt idx="132">
                  <c:v>42620.4695138889</c:v>
                </c:pt>
                <c:pt idx="133">
                  <c:v>42620.470625</c:v>
                </c:pt>
                <c:pt idx="134">
                  <c:v>42620.4706365741</c:v>
                </c:pt>
                <c:pt idx="135">
                  <c:v>42620.4706481481</c:v>
                </c:pt>
                <c:pt idx="136">
                  <c:v>42620.4706597222</c:v>
                </c:pt>
                <c:pt idx="137">
                  <c:v>42620.4706712963</c:v>
                </c:pt>
                <c:pt idx="138">
                  <c:v>42620.4706828704</c:v>
                </c:pt>
                <c:pt idx="139">
                  <c:v>42620.4706944444</c:v>
                </c:pt>
                <c:pt idx="140">
                  <c:v>42620.4707060185</c:v>
                </c:pt>
                <c:pt idx="141">
                  <c:v>42620.4707175926</c:v>
                </c:pt>
                <c:pt idx="142">
                  <c:v>42620.4707291667</c:v>
                </c:pt>
                <c:pt idx="143">
                  <c:v>42620.4707407407</c:v>
                </c:pt>
                <c:pt idx="144">
                  <c:v>42620.4707523148</c:v>
                </c:pt>
                <c:pt idx="145">
                  <c:v>42620.4707638889</c:v>
                </c:pt>
                <c:pt idx="146">
                  <c:v>42620.470775463</c:v>
                </c:pt>
                <c:pt idx="147">
                  <c:v>42620.470787037</c:v>
                </c:pt>
                <c:pt idx="148">
                  <c:v>42620.4707986111</c:v>
                </c:pt>
                <c:pt idx="149">
                  <c:v>42620.4708101852</c:v>
                </c:pt>
                <c:pt idx="150">
                  <c:v>42620.4708217593</c:v>
                </c:pt>
                <c:pt idx="151">
                  <c:v>42620.4708333333</c:v>
                </c:pt>
                <c:pt idx="152">
                  <c:v>42620.4718055556</c:v>
                </c:pt>
                <c:pt idx="153">
                  <c:v>42620.4718171296</c:v>
                </c:pt>
                <c:pt idx="154">
                  <c:v>42620.4718287037</c:v>
                </c:pt>
                <c:pt idx="155">
                  <c:v>42620.4718402778</c:v>
                </c:pt>
                <c:pt idx="156">
                  <c:v>42620.4718518518</c:v>
                </c:pt>
                <c:pt idx="157">
                  <c:v>42620.4718634259</c:v>
                </c:pt>
                <c:pt idx="158">
                  <c:v>42620.471875</c:v>
                </c:pt>
                <c:pt idx="159">
                  <c:v>42620.4718865741</c:v>
                </c:pt>
                <c:pt idx="160">
                  <c:v>42620.4718981481</c:v>
                </c:pt>
                <c:pt idx="161">
                  <c:v>42620.4719097222</c:v>
                </c:pt>
                <c:pt idx="162">
                  <c:v>42620.4719212963</c:v>
                </c:pt>
                <c:pt idx="163">
                  <c:v>42620.4719328704</c:v>
                </c:pt>
                <c:pt idx="164">
                  <c:v>42620.4719444444</c:v>
                </c:pt>
                <c:pt idx="165">
                  <c:v>42620.4719560185</c:v>
                </c:pt>
                <c:pt idx="166">
                  <c:v>42620.4719675926</c:v>
                </c:pt>
                <c:pt idx="167">
                  <c:v>42620.4719791667</c:v>
                </c:pt>
                <c:pt idx="168">
                  <c:v>42620.4719907407</c:v>
                </c:pt>
                <c:pt idx="169">
                  <c:v>42620.4720023148</c:v>
                </c:pt>
                <c:pt idx="170">
                  <c:v>42620.4720138889</c:v>
                </c:pt>
                <c:pt idx="171">
                  <c:v>42620.4730555556</c:v>
                </c:pt>
                <c:pt idx="172">
                  <c:v>42620.4730671296</c:v>
                </c:pt>
                <c:pt idx="173">
                  <c:v>42620.4730787037</c:v>
                </c:pt>
                <c:pt idx="174">
                  <c:v>42620.4730902778</c:v>
                </c:pt>
                <c:pt idx="175">
                  <c:v>42620.4731018519</c:v>
                </c:pt>
                <c:pt idx="176">
                  <c:v>42620.4731134259</c:v>
                </c:pt>
                <c:pt idx="177">
                  <c:v>42620.473125</c:v>
                </c:pt>
                <c:pt idx="178">
                  <c:v>42620.4731365741</c:v>
                </c:pt>
                <c:pt idx="179">
                  <c:v>42620.4731481482</c:v>
                </c:pt>
                <c:pt idx="180">
                  <c:v>42620.4731597222</c:v>
                </c:pt>
                <c:pt idx="181">
                  <c:v>42620.4731712963</c:v>
                </c:pt>
                <c:pt idx="182">
                  <c:v>42620.4731828704</c:v>
                </c:pt>
                <c:pt idx="183">
                  <c:v>42620.4731944444</c:v>
                </c:pt>
                <c:pt idx="184">
                  <c:v>42620.4732060185</c:v>
                </c:pt>
                <c:pt idx="185">
                  <c:v>42620.4732175926</c:v>
                </c:pt>
                <c:pt idx="186">
                  <c:v>42620.4732291667</c:v>
                </c:pt>
                <c:pt idx="187">
                  <c:v>42620.4732407407</c:v>
                </c:pt>
                <c:pt idx="188">
                  <c:v>42620.4732523148</c:v>
                </c:pt>
                <c:pt idx="189">
                  <c:v>42620.4732638889</c:v>
                </c:pt>
                <c:pt idx="190">
                  <c:v>42620.4742939815</c:v>
                </c:pt>
                <c:pt idx="191">
                  <c:v>42620.4743055556</c:v>
                </c:pt>
                <c:pt idx="192">
                  <c:v>42620.4743171296</c:v>
                </c:pt>
                <c:pt idx="193">
                  <c:v>42620.4743287037</c:v>
                </c:pt>
                <c:pt idx="194">
                  <c:v>42620.4743402778</c:v>
                </c:pt>
                <c:pt idx="195">
                  <c:v>42620.4743518519</c:v>
                </c:pt>
                <c:pt idx="196">
                  <c:v>42620.4743634259</c:v>
                </c:pt>
                <c:pt idx="197">
                  <c:v>42620.474375</c:v>
                </c:pt>
                <c:pt idx="198">
                  <c:v>42620.4743865741</c:v>
                </c:pt>
                <c:pt idx="199">
                  <c:v>42620.4743981482</c:v>
                </c:pt>
                <c:pt idx="200">
                  <c:v>42620.4744097222</c:v>
                </c:pt>
                <c:pt idx="201">
                  <c:v>42620.4744212963</c:v>
                </c:pt>
                <c:pt idx="202">
                  <c:v>42620.4744328704</c:v>
                </c:pt>
                <c:pt idx="203">
                  <c:v>42620.4744444444</c:v>
                </c:pt>
                <c:pt idx="204">
                  <c:v>42620.4744560185</c:v>
                </c:pt>
                <c:pt idx="205">
                  <c:v>42620.4744675926</c:v>
                </c:pt>
                <c:pt idx="206">
                  <c:v>42620.4744791667</c:v>
                </c:pt>
                <c:pt idx="207">
                  <c:v>42620.4744907407</c:v>
                </c:pt>
                <c:pt idx="208">
                  <c:v>42620.4745023148</c:v>
                </c:pt>
                <c:pt idx="209">
                  <c:v>42620.4755787037</c:v>
                </c:pt>
                <c:pt idx="210">
                  <c:v>42620.4755902778</c:v>
                </c:pt>
                <c:pt idx="211">
                  <c:v>42620.4756018519</c:v>
                </c:pt>
                <c:pt idx="212">
                  <c:v>42620.4756134259</c:v>
                </c:pt>
                <c:pt idx="213">
                  <c:v>42620.475625</c:v>
                </c:pt>
                <c:pt idx="214">
                  <c:v>42620.4756365741</c:v>
                </c:pt>
                <c:pt idx="215">
                  <c:v>42620.4756481481</c:v>
                </c:pt>
                <c:pt idx="216">
                  <c:v>42620.4756597222</c:v>
                </c:pt>
                <c:pt idx="217">
                  <c:v>42620.4756712963</c:v>
                </c:pt>
                <c:pt idx="218">
                  <c:v>42620.4756828704</c:v>
                </c:pt>
                <c:pt idx="219">
                  <c:v>42620.4756944444</c:v>
                </c:pt>
                <c:pt idx="220">
                  <c:v>42620.4757060185</c:v>
                </c:pt>
                <c:pt idx="221">
                  <c:v>42620.4757175926</c:v>
                </c:pt>
                <c:pt idx="222">
                  <c:v>42620.4757291667</c:v>
                </c:pt>
                <c:pt idx="223">
                  <c:v>42620.4757407407</c:v>
                </c:pt>
                <c:pt idx="224">
                  <c:v>42620.4757523148</c:v>
                </c:pt>
                <c:pt idx="225">
                  <c:v>42620.4757638889</c:v>
                </c:pt>
                <c:pt idx="226">
                  <c:v>42620.475775463</c:v>
                </c:pt>
                <c:pt idx="227">
                  <c:v>42620.475787037</c:v>
                </c:pt>
                <c:pt idx="228">
                  <c:v>42620.4768402778</c:v>
                </c:pt>
                <c:pt idx="229">
                  <c:v>42620.4768518519</c:v>
                </c:pt>
                <c:pt idx="230">
                  <c:v>42620.4768634259</c:v>
                </c:pt>
                <c:pt idx="231">
                  <c:v>42620.476875</c:v>
                </c:pt>
                <c:pt idx="232">
                  <c:v>42620.4768865741</c:v>
                </c:pt>
                <c:pt idx="233">
                  <c:v>42620.4768981481</c:v>
                </c:pt>
                <c:pt idx="234">
                  <c:v>42620.4769097222</c:v>
                </c:pt>
                <c:pt idx="235">
                  <c:v>42620.4769212963</c:v>
                </c:pt>
                <c:pt idx="236">
                  <c:v>42620.4769328704</c:v>
                </c:pt>
                <c:pt idx="237">
                  <c:v>42620.4769444444</c:v>
                </c:pt>
                <c:pt idx="238">
                  <c:v>42620.4769560185</c:v>
                </c:pt>
                <c:pt idx="239">
                  <c:v>42620.4769675926</c:v>
                </c:pt>
                <c:pt idx="240">
                  <c:v>42620.4769791667</c:v>
                </c:pt>
                <c:pt idx="241">
                  <c:v>42620.4769907407</c:v>
                </c:pt>
                <c:pt idx="242">
                  <c:v>42620.4770023148</c:v>
                </c:pt>
                <c:pt idx="243">
                  <c:v>42620.4770138889</c:v>
                </c:pt>
                <c:pt idx="244">
                  <c:v>42620.477025463</c:v>
                </c:pt>
                <c:pt idx="245">
                  <c:v>42620.477037037</c:v>
                </c:pt>
                <c:pt idx="246">
                  <c:v>42620.4770486111</c:v>
                </c:pt>
                <c:pt idx="247">
                  <c:v>42620.4780092593</c:v>
                </c:pt>
                <c:pt idx="248">
                  <c:v>42620.4780208333</c:v>
                </c:pt>
                <c:pt idx="249">
                  <c:v>42620.4780324074</c:v>
                </c:pt>
                <c:pt idx="250">
                  <c:v>42620.4780439815</c:v>
                </c:pt>
                <c:pt idx="251">
                  <c:v>42620.4780555556</c:v>
                </c:pt>
                <c:pt idx="252">
                  <c:v>42620.4780671296</c:v>
                </c:pt>
                <c:pt idx="253">
                  <c:v>42620.4780787037</c:v>
                </c:pt>
                <c:pt idx="254">
                  <c:v>42620.4780902778</c:v>
                </c:pt>
                <c:pt idx="255">
                  <c:v>42620.4781018519</c:v>
                </c:pt>
                <c:pt idx="256">
                  <c:v>42620.4781134259</c:v>
                </c:pt>
                <c:pt idx="257">
                  <c:v>42620.478125</c:v>
                </c:pt>
                <c:pt idx="258">
                  <c:v>42620.4781365741</c:v>
                </c:pt>
                <c:pt idx="259">
                  <c:v>42620.4781481481</c:v>
                </c:pt>
                <c:pt idx="260">
                  <c:v>42620.4781597222</c:v>
                </c:pt>
                <c:pt idx="261">
                  <c:v>42620.4781712963</c:v>
                </c:pt>
                <c:pt idx="262">
                  <c:v>42620.4781828704</c:v>
                </c:pt>
                <c:pt idx="263">
                  <c:v>42620.4781944444</c:v>
                </c:pt>
                <c:pt idx="264">
                  <c:v>42620.4782060185</c:v>
                </c:pt>
                <c:pt idx="265">
                  <c:v>42620.4782175926</c:v>
                </c:pt>
                <c:pt idx="266">
                  <c:v>42620.479224537</c:v>
                </c:pt>
                <c:pt idx="267">
                  <c:v>42620.4792361111</c:v>
                </c:pt>
                <c:pt idx="268">
                  <c:v>42620.4792476852</c:v>
                </c:pt>
                <c:pt idx="269">
                  <c:v>42620.4792592593</c:v>
                </c:pt>
                <c:pt idx="270">
                  <c:v>42620.4792708333</c:v>
                </c:pt>
                <c:pt idx="271">
                  <c:v>42620.4792824074</c:v>
                </c:pt>
                <c:pt idx="272">
                  <c:v>42620.4792939815</c:v>
                </c:pt>
                <c:pt idx="273">
                  <c:v>42620.4793055556</c:v>
                </c:pt>
                <c:pt idx="274">
                  <c:v>42620.4793171296</c:v>
                </c:pt>
                <c:pt idx="275">
                  <c:v>42620.4793287037</c:v>
                </c:pt>
                <c:pt idx="276">
                  <c:v>42620.4793402778</c:v>
                </c:pt>
                <c:pt idx="277">
                  <c:v>42620.4793518518</c:v>
                </c:pt>
                <c:pt idx="278">
                  <c:v>42620.4793634259</c:v>
                </c:pt>
                <c:pt idx="279">
                  <c:v>42620.479375</c:v>
                </c:pt>
                <c:pt idx="280">
                  <c:v>42620.4793865741</c:v>
                </c:pt>
                <c:pt idx="281">
                  <c:v>42620.4793981481</c:v>
                </c:pt>
                <c:pt idx="282">
                  <c:v>42620.4794097222</c:v>
                </c:pt>
                <c:pt idx="283">
                  <c:v>42620.4794212963</c:v>
                </c:pt>
                <c:pt idx="284">
                  <c:v>42620.4794328704</c:v>
                </c:pt>
                <c:pt idx="285">
                  <c:v>42620.4805324074</c:v>
                </c:pt>
                <c:pt idx="286">
                  <c:v>42620.4805439815</c:v>
                </c:pt>
                <c:pt idx="287">
                  <c:v>42620.4805555556</c:v>
                </c:pt>
                <c:pt idx="288">
                  <c:v>42620.4805671296</c:v>
                </c:pt>
                <c:pt idx="289">
                  <c:v>42620.4805787037</c:v>
                </c:pt>
                <c:pt idx="290">
                  <c:v>42620.4805902778</c:v>
                </c:pt>
                <c:pt idx="291">
                  <c:v>42620.4806018519</c:v>
                </c:pt>
                <c:pt idx="292">
                  <c:v>42620.4806134259</c:v>
                </c:pt>
                <c:pt idx="293">
                  <c:v>42620.480625</c:v>
                </c:pt>
                <c:pt idx="294">
                  <c:v>42620.4806365741</c:v>
                </c:pt>
                <c:pt idx="295">
                  <c:v>42620.4806481482</c:v>
                </c:pt>
                <c:pt idx="296">
                  <c:v>42620.4806597222</c:v>
                </c:pt>
                <c:pt idx="297">
                  <c:v>42620.4806712963</c:v>
                </c:pt>
                <c:pt idx="298">
                  <c:v>42620.4806828704</c:v>
                </c:pt>
                <c:pt idx="299">
                  <c:v>42620.4806944444</c:v>
                </c:pt>
                <c:pt idx="300">
                  <c:v>42620.4807060185</c:v>
                </c:pt>
                <c:pt idx="301">
                  <c:v>42620.4807175926</c:v>
                </c:pt>
                <c:pt idx="302">
                  <c:v>42620.4807291667</c:v>
                </c:pt>
                <c:pt idx="303">
                  <c:v>42620.4807407407</c:v>
                </c:pt>
                <c:pt idx="304">
                  <c:v>42620.4818518519</c:v>
                </c:pt>
                <c:pt idx="305">
                  <c:v>42620.4818634259</c:v>
                </c:pt>
                <c:pt idx="306">
                  <c:v>42620.481875</c:v>
                </c:pt>
                <c:pt idx="307">
                  <c:v>42620.4818865741</c:v>
                </c:pt>
                <c:pt idx="308">
                  <c:v>42620.4818981482</c:v>
                </c:pt>
                <c:pt idx="309">
                  <c:v>42620.4819097222</c:v>
                </c:pt>
                <c:pt idx="310">
                  <c:v>42620.4819212963</c:v>
                </c:pt>
                <c:pt idx="311">
                  <c:v>42620.4819328704</c:v>
                </c:pt>
                <c:pt idx="312">
                  <c:v>42620.4819444444</c:v>
                </c:pt>
                <c:pt idx="313">
                  <c:v>42620.4819560185</c:v>
                </c:pt>
                <c:pt idx="314">
                  <c:v>42620.4819675926</c:v>
                </c:pt>
                <c:pt idx="315">
                  <c:v>42620.4819791667</c:v>
                </c:pt>
                <c:pt idx="316">
                  <c:v>42620.4819907407</c:v>
                </c:pt>
                <c:pt idx="317">
                  <c:v>42620.4820023148</c:v>
                </c:pt>
                <c:pt idx="318">
                  <c:v>42620.4820138889</c:v>
                </c:pt>
                <c:pt idx="319">
                  <c:v>42620.482025463</c:v>
                </c:pt>
                <c:pt idx="320">
                  <c:v>42620.482037037</c:v>
                </c:pt>
                <c:pt idx="321">
                  <c:v>42620.4820486111</c:v>
                </c:pt>
                <c:pt idx="322">
                  <c:v>42620.4820601852</c:v>
                </c:pt>
                <c:pt idx="323">
                  <c:v>42620.4831018519</c:v>
                </c:pt>
                <c:pt idx="324">
                  <c:v>42620.4831134259</c:v>
                </c:pt>
                <c:pt idx="325">
                  <c:v>42620.483125</c:v>
                </c:pt>
                <c:pt idx="326">
                  <c:v>42620.4831365741</c:v>
                </c:pt>
                <c:pt idx="327">
                  <c:v>42620.4831481481</c:v>
                </c:pt>
                <c:pt idx="328">
                  <c:v>42620.4831597222</c:v>
                </c:pt>
                <c:pt idx="329">
                  <c:v>42620.4831712963</c:v>
                </c:pt>
                <c:pt idx="330">
                  <c:v>42620.4831828704</c:v>
                </c:pt>
                <c:pt idx="331">
                  <c:v>42620.4831944444</c:v>
                </c:pt>
                <c:pt idx="332">
                  <c:v>42620.4832060185</c:v>
                </c:pt>
                <c:pt idx="333">
                  <c:v>42620.4832175926</c:v>
                </c:pt>
                <c:pt idx="334">
                  <c:v>42620.4832291667</c:v>
                </c:pt>
                <c:pt idx="335">
                  <c:v>42620.4832407407</c:v>
                </c:pt>
                <c:pt idx="336">
                  <c:v>42620.4832523148</c:v>
                </c:pt>
                <c:pt idx="337">
                  <c:v>42620.4832638889</c:v>
                </c:pt>
                <c:pt idx="338">
                  <c:v>42620.483275463</c:v>
                </c:pt>
                <c:pt idx="339">
                  <c:v>42620.483287037</c:v>
                </c:pt>
                <c:pt idx="340">
                  <c:v>42620.4832986111</c:v>
                </c:pt>
                <c:pt idx="341">
                  <c:v>42620.4833101852</c:v>
                </c:pt>
                <c:pt idx="342">
                  <c:v>42620.4842939815</c:v>
                </c:pt>
                <c:pt idx="343">
                  <c:v>42620.4843055556</c:v>
                </c:pt>
                <c:pt idx="344">
                  <c:v>42620.4843171296</c:v>
                </c:pt>
                <c:pt idx="345">
                  <c:v>42620.4843287037</c:v>
                </c:pt>
                <c:pt idx="346">
                  <c:v>42620.4843402778</c:v>
                </c:pt>
                <c:pt idx="347">
                  <c:v>42620.4843518519</c:v>
                </c:pt>
                <c:pt idx="348">
                  <c:v>42620.4843634259</c:v>
                </c:pt>
                <c:pt idx="349">
                  <c:v>42620.484375</c:v>
                </c:pt>
                <c:pt idx="350">
                  <c:v>42620.4843865741</c:v>
                </c:pt>
                <c:pt idx="351">
                  <c:v>42620.4843981481</c:v>
                </c:pt>
                <c:pt idx="352">
                  <c:v>42620.4844097222</c:v>
                </c:pt>
                <c:pt idx="353">
                  <c:v>42620.4844212963</c:v>
                </c:pt>
                <c:pt idx="354">
                  <c:v>42620.4844328704</c:v>
                </c:pt>
                <c:pt idx="355">
                  <c:v>42620.4844444444</c:v>
                </c:pt>
                <c:pt idx="356">
                  <c:v>42620.4844560185</c:v>
                </c:pt>
                <c:pt idx="357">
                  <c:v>42620.4844675926</c:v>
                </c:pt>
                <c:pt idx="358">
                  <c:v>42620.4844791667</c:v>
                </c:pt>
                <c:pt idx="359">
                  <c:v>42620.4844907407</c:v>
                </c:pt>
                <c:pt idx="360">
                  <c:v>42620.4845023148</c:v>
                </c:pt>
                <c:pt idx="361">
                  <c:v>42620.485462963</c:v>
                </c:pt>
                <c:pt idx="362">
                  <c:v>42620.485474537</c:v>
                </c:pt>
                <c:pt idx="363">
                  <c:v>42620.4854861111</c:v>
                </c:pt>
                <c:pt idx="364">
                  <c:v>42620.4854976852</c:v>
                </c:pt>
                <c:pt idx="365">
                  <c:v>42620.4855092593</c:v>
                </c:pt>
                <c:pt idx="366">
                  <c:v>42620.4855208333</c:v>
                </c:pt>
                <c:pt idx="367">
                  <c:v>42620.4855324074</c:v>
                </c:pt>
                <c:pt idx="368">
                  <c:v>42620.4855439815</c:v>
                </c:pt>
                <c:pt idx="369">
                  <c:v>42620.4855555556</c:v>
                </c:pt>
                <c:pt idx="370">
                  <c:v>42620.4855671296</c:v>
                </c:pt>
                <c:pt idx="371">
                  <c:v>42620.4855787037</c:v>
                </c:pt>
                <c:pt idx="372">
                  <c:v>42620.4855902778</c:v>
                </c:pt>
                <c:pt idx="373">
                  <c:v>42620.4856018519</c:v>
                </c:pt>
                <c:pt idx="374">
                  <c:v>42620.4856134259</c:v>
                </c:pt>
                <c:pt idx="375">
                  <c:v>42620.485625</c:v>
                </c:pt>
                <c:pt idx="376">
                  <c:v>42620.4856365741</c:v>
                </c:pt>
                <c:pt idx="377">
                  <c:v>42620.4856481481</c:v>
                </c:pt>
                <c:pt idx="378">
                  <c:v>42620.4856597222</c:v>
                </c:pt>
                <c:pt idx="379">
                  <c:v>42620.4856712963</c:v>
                </c:pt>
              </c:numCache>
            </c:numRef>
          </c:cat>
          <c:val>
            <c:numRef>
              <c:f>Controllers!$H$45:$H$424</c:f>
              <c:numCache>
                <c:formatCode>General</c:formatCode>
                <c:ptCount val="380"/>
                <c:pt idx="0">
                  <c:v>8.5</c:v>
                </c:pt>
                <c:pt idx="1">
                  <c:v>6.4</c:v>
                </c:pt>
                <c:pt idx="2">
                  <c:v>15.7</c:v>
                </c:pt>
                <c:pt idx="3">
                  <c:v>3.9</c:v>
                </c:pt>
                <c:pt idx="4">
                  <c:v>3.6</c:v>
                </c:pt>
                <c:pt idx="5">
                  <c:v>0</c:v>
                </c:pt>
                <c:pt idx="6">
                  <c:v>3.9</c:v>
                </c:pt>
                <c:pt idx="7">
                  <c:v>0</c:v>
                </c:pt>
                <c:pt idx="8">
                  <c:v>0</c:v>
                </c:pt>
                <c:pt idx="9">
                  <c:v>3.5</c:v>
                </c:pt>
                <c:pt idx="10">
                  <c:v>19749.4</c:v>
                </c:pt>
                <c:pt idx="11">
                  <c:v>1252.7</c:v>
                </c:pt>
                <c:pt idx="12">
                  <c:v>576.7</c:v>
                </c:pt>
                <c:pt idx="13">
                  <c:v>1901.4</c:v>
                </c:pt>
                <c:pt idx="14">
                  <c:v>18.7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3.7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6.4</c:v>
                </c:pt>
                <c:pt idx="32">
                  <c:v>0</c:v>
                </c:pt>
                <c:pt idx="33">
                  <c:v>4</c:v>
                </c:pt>
                <c:pt idx="34">
                  <c:v>0</c:v>
                </c:pt>
                <c:pt idx="35">
                  <c:v>0</c:v>
                </c:pt>
                <c:pt idx="36">
                  <c:v>4.2</c:v>
                </c:pt>
                <c:pt idx="37">
                  <c:v>0</c:v>
                </c:pt>
                <c:pt idx="38">
                  <c:v>8.2</c:v>
                </c:pt>
                <c:pt idx="39">
                  <c:v>8.4</c:v>
                </c:pt>
                <c:pt idx="40">
                  <c:v>18.8</c:v>
                </c:pt>
                <c:pt idx="41">
                  <c:v>4.1</c:v>
                </c:pt>
                <c:pt idx="42">
                  <c:v>8.1</c:v>
                </c:pt>
                <c:pt idx="43">
                  <c:v>8</c:v>
                </c:pt>
                <c:pt idx="44">
                  <c:v>12.4</c:v>
                </c:pt>
                <c:pt idx="45">
                  <c:v>1123.3</c:v>
                </c:pt>
                <c:pt idx="46">
                  <c:v>17879.6</c:v>
                </c:pt>
                <c:pt idx="47">
                  <c:v>132.3</c:v>
                </c:pt>
                <c:pt idx="48">
                  <c:v>8.2</c:v>
                </c:pt>
                <c:pt idx="49">
                  <c:v>7.9</c:v>
                </c:pt>
                <c:pt idx="50">
                  <c:v>4</c:v>
                </c:pt>
                <c:pt idx="51">
                  <c:v>0</c:v>
                </c:pt>
                <c:pt idx="52">
                  <c:v>3.8</c:v>
                </c:pt>
                <c:pt idx="53">
                  <c:v>8.3</c:v>
                </c:pt>
                <c:pt idx="54">
                  <c:v>0</c:v>
                </c:pt>
                <c:pt idx="55">
                  <c:v>8.3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0</c:v>
                </c:pt>
                <c:pt idx="61">
                  <c:v>0</c:v>
                </c:pt>
                <c:pt idx="62">
                  <c:v>4.1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4.5</c:v>
                </c:pt>
                <c:pt idx="69">
                  <c:v>4.2</c:v>
                </c:pt>
                <c:pt idx="70">
                  <c:v>8</c:v>
                </c:pt>
                <c:pt idx="71">
                  <c:v>0</c:v>
                </c:pt>
                <c:pt idx="72">
                  <c:v>11.5</c:v>
                </c:pt>
                <c:pt idx="73">
                  <c:v>1485.9</c:v>
                </c:pt>
                <c:pt idx="74">
                  <c:v>24299.3</c:v>
                </c:pt>
                <c:pt idx="75">
                  <c:v>1691.2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3.7</c:v>
                </c:pt>
                <c:pt idx="81">
                  <c:v>457</c:v>
                </c:pt>
                <c:pt idx="82">
                  <c:v>6885.6</c:v>
                </c:pt>
                <c:pt idx="83">
                  <c:v>18050.3</c:v>
                </c:pt>
                <c:pt idx="84">
                  <c:v>4710.7</c:v>
                </c:pt>
                <c:pt idx="85">
                  <c:v>5122.1</c:v>
                </c:pt>
                <c:pt idx="86">
                  <c:v>5525.3</c:v>
                </c:pt>
                <c:pt idx="87">
                  <c:v>5922.3</c:v>
                </c:pt>
                <c:pt idx="88">
                  <c:v>5820.1</c:v>
                </c:pt>
                <c:pt idx="89">
                  <c:v>6195.8</c:v>
                </c:pt>
                <c:pt idx="90">
                  <c:v>6854.7</c:v>
                </c:pt>
                <c:pt idx="91">
                  <c:v>5896.3</c:v>
                </c:pt>
                <c:pt idx="92">
                  <c:v>5759.7</c:v>
                </c:pt>
                <c:pt idx="93">
                  <c:v>5984.2</c:v>
                </c:pt>
                <c:pt idx="94">
                  <c:v>6845.6</c:v>
                </c:pt>
                <c:pt idx="95">
                  <c:v>8.2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3.9</c:v>
                </c:pt>
                <c:pt idx="102">
                  <c:v>0</c:v>
                </c:pt>
                <c:pt idx="103">
                  <c:v>0</c:v>
                </c:pt>
                <c:pt idx="104">
                  <c:v>4.2</c:v>
                </c:pt>
                <c:pt idx="105">
                  <c:v>0</c:v>
                </c:pt>
                <c:pt idx="106">
                  <c:v>10</c:v>
                </c:pt>
                <c:pt idx="107">
                  <c:v>4</c:v>
                </c:pt>
                <c:pt idx="108">
                  <c:v>0</c:v>
                </c:pt>
                <c:pt idx="109">
                  <c:v>4.2</c:v>
                </c:pt>
                <c:pt idx="110">
                  <c:v>21496.7</c:v>
                </c:pt>
                <c:pt idx="111">
                  <c:v>2130.5</c:v>
                </c:pt>
                <c:pt idx="112">
                  <c:v>865.5</c:v>
                </c:pt>
                <c:pt idx="113">
                  <c:v>7.7</c:v>
                </c:pt>
                <c:pt idx="114">
                  <c:v>8.2</c:v>
                </c:pt>
                <c:pt idx="115">
                  <c:v>8.5</c:v>
                </c:pt>
                <c:pt idx="116">
                  <c:v>8</c:v>
                </c:pt>
                <c:pt idx="117">
                  <c:v>12</c:v>
                </c:pt>
                <c:pt idx="118">
                  <c:v>7.6</c:v>
                </c:pt>
                <c:pt idx="119">
                  <c:v>8.1</c:v>
                </c:pt>
                <c:pt idx="120">
                  <c:v>12.4</c:v>
                </c:pt>
                <c:pt idx="121">
                  <c:v>7.5</c:v>
                </c:pt>
                <c:pt idx="122">
                  <c:v>3.5</c:v>
                </c:pt>
                <c:pt idx="123">
                  <c:v>1456.5</c:v>
                </c:pt>
                <c:pt idx="124">
                  <c:v>18443.9</c:v>
                </c:pt>
                <c:pt idx="125">
                  <c:v>1912.3</c:v>
                </c:pt>
                <c:pt idx="126">
                  <c:v>169.4</c:v>
                </c:pt>
                <c:pt idx="127">
                  <c:v>14.5</c:v>
                </c:pt>
                <c:pt idx="128">
                  <c:v>4.5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8.1</c:v>
                </c:pt>
                <c:pt idx="134">
                  <c:v>0</c:v>
                </c:pt>
                <c:pt idx="135">
                  <c:v>4.2</c:v>
                </c:pt>
                <c:pt idx="136">
                  <c:v>0</c:v>
                </c:pt>
                <c:pt idx="137">
                  <c:v>8.2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4.2</c:v>
                </c:pt>
                <c:pt idx="143">
                  <c:v>11.2</c:v>
                </c:pt>
                <c:pt idx="144">
                  <c:v>8.2</c:v>
                </c:pt>
                <c:pt idx="145">
                  <c:v>4</c:v>
                </c:pt>
                <c:pt idx="146">
                  <c:v>0</c:v>
                </c:pt>
                <c:pt idx="147">
                  <c:v>4.5</c:v>
                </c:pt>
                <c:pt idx="148">
                  <c:v>7818</c:v>
                </c:pt>
                <c:pt idx="149">
                  <c:v>12730.6</c:v>
                </c:pt>
                <c:pt idx="150">
                  <c:v>1285</c:v>
                </c:pt>
                <c:pt idx="151">
                  <c:v>0</c:v>
                </c:pt>
                <c:pt idx="152">
                  <c:v>0</c:v>
                </c:pt>
                <c:pt idx="153">
                  <c:v>3.7</c:v>
                </c:pt>
                <c:pt idx="154">
                  <c:v>0</c:v>
                </c:pt>
                <c:pt idx="155">
                  <c:v>8042.6</c:v>
                </c:pt>
                <c:pt idx="156">
                  <c:v>1959.7</c:v>
                </c:pt>
                <c:pt idx="157">
                  <c:v>388.3</c:v>
                </c:pt>
                <c:pt idx="158">
                  <c:v>9.9</c:v>
                </c:pt>
                <c:pt idx="159">
                  <c:v>11.9</c:v>
                </c:pt>
                <c:pt idx="160">
                  <c:v>7.9</c:v>
                </c:pt>
                <c:pt idx="161">
                  <c:v>8.3</c:v>
                </c:pt>
                <c:pt idx="162">
                  <c:v>16.2</c:v>
                </c:pt>
                <c:pt idx="163">
                  <c:v>7.7</c:v>
                </c:pt>
                <c:pt idx="164">
                  <c:v>7.3</c:v>
                </c:pt>
                <c:pt idx="165">
                  <c:v>7.5</c:v>
                </c:pt>
                <c:pt idx="166">
                  <c:v>9.7</c:v>
                </c:pt>
                <c:pt idx="167">
                  <c:v>11.9</c:v>
                </c:pt>
                <c:pt idx="168">
                  <c:v>4.2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21.8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3.6</c:v>
                </c:pt>
                <c:pt idx="185">
                  <c:v>13.4</c:v>
                </c:pt>
                <c:pt idx="186">
                  <c:v>15570.5</c:v>
                </c:pt>
                <c:pt idx="187">
                  <c:v>5849.1</c:v>
                </c:pt>
                <c:pt idx="188">
                  <c:v>437</c:v>
                </c:pt>
                <c:pt idx="189">
                  <c:v>0</c:v>
                </c:pt>
                <c:pt idx="190">
                  <c:v>0</c:v>
                </c:pt>
                <c:pt idx="191">
                  <c:v>8.1</c:v>
                </c:pt>
                <c:pt idx="192">
                  <c:v>3.9</c:v>
                </c:pt>
                <c:pt idx="193">
                  <c:v>0</c:v>
                </c:pt>
                <c:pt idx="194">
                  <c:v>7.5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3.6</c:v>
                </c:pt>
                <c:pt idx="199">
                  <c:v>9.6</c:v>
                </c:pt>
                <c:pt idx="200">
                  <c:v>8</c:v>
                </c:pt>
                <c:pt idx="201">
                  <c:v>9.7</c:v>
                </c:pt>
                <c:pt idx="202">
                  <c:v>15.3</c:v>
                </c:pt>
                <c:pt idx="203">
                  <c:v>7.8</c:v>
                </c:pt>
                <c:pt idx="204">
                  <c:v>8.1</c:v>
                </c:pt>
                <c:pt idx="205">
                  <c:v>4.2</c:v>
                </c:pt>
                <c:pt idx="206">
                  <c:v>19.6</c:v>
                </c:pt>
                <c:pt idx="207">
                  <c:v>7.5</c:v>
                </c:pt>
                <c:pt idx="208">
                  <c:v>7.2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16919.1</c:v>
                </c:pt>
                <c:pt idx="217">
                  <c:v>1938</c:v>
                </c:pt>
                <c:pt idx="218">
                  <c:v>4.1</c:v>
                </c:pt>
                <c:pt idx="219">
                  <c:v>0</c:v>
                </c:pt>
                <c:pt idx="220">
                  <c:v>12</c:v>
                </c:pt>
                <c:pt idx="221">
                  <c:v>3.8</c:v>
                </c:pt>
                <c:pt idx="222">
                  <c:v>4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4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7.8</c:v>
                </c:pt>
                <c:pt idx="233">
                  <c:v>7.8</c:v>
                </c:pt>
                <c:pt idx="234">
                  <c:v>0</c:v>
                </c:pt>
                <c:pt idx="235">
                  <c:v>4.1</c:v>
                </c:pt>
                <c:pt idx="236">
                  <c:v>0</c:v>
                </c:pt>
                <c:pt idx="237">
                  <c:v>0</c:v>
                </c:pt>
                <c:pt idx="238">
                  <c:v>3.9</c:v>
                </c:pt>
                <c:pt idx="239">
                  <c:v>3.9</c:v>
                </c:pt>
                <c:pt idx="240">
                  <c:v>8.5</c:v>
                </c:pt>
                <c:pt idx="241">
                  <c:v>3.3</c:v>
                </c:pt>
                <c:pt idx="242">
                  <c:v>4.9</c:v>
                </c:pt>
                <c:pt idx="243">
                  <c:v>0</c:v>
                </c:pt>
                <c:pt idx="244">
                  <c:v>7.6</c:v>
                </c:pt>
                <c:pt idx="245">
                  <c:v>0</c:v>
                </c:pt>
                <c:pt idx="246">
                  <c:v>3715.2</c:v>
                </c:pt>
                <c:pt idx="247">
                  <c:v>16.8</c:v>
                </c:pt>
                <c:pt idx="248">
                  <c:v>11.9</c:v>
                </c:pt>
                <c:pt idx="249">
                  <c:v>0</c:v>
                </c:pt>
                <c:pt idx="250">
                  <c:v>0</c:v>
                </c:pt>
                <c:pt idx="251">
                  <c:v>126.5</c:v>
                </c:pt>
                <c:pt idx="252">
                  <c:v>0</c:v>
                </c:pt>
                <c:pt idx="253">
                  <c:v>0</c:v>
                </c:pt>
                <c:pt idx="254">
                  <c:v>16468.7</c:v>
                </c:pt>
                <c:pt idx="255">
                  <c:v>2510.5</c:v>
                </c:pt>
                <c:pt idx="256">
                  <c:v>1320.3</c:v>
                </c:pt>
                <c:pt idx="257">
                  <c:v>8.5</c:v>
                </c:pt>
                <c:pt idx="258">
                  <c:v>0</c:v>
                </c:pt>
                <c:pt idx="259">
                  <c:v>7.8</c:v>
                </c:pt>
                <c:pt idx="260">
                  <c:v>8.3</c:v>
                </c:pt>
                <c:pt idx="261">
                  <c:v>7.8</c:v>
                </c:pt>
                <c:pt idx="262">
                  <c:v>0</c:v>
                </c:pt>
                <c:pt idx="263">
                  <c:v>0</c:v>
                </c:pt>
                <c:pt idx="264">
                  <c:v>127.7</c:v>
                </c:pt>
                <c:pt idx="265">
                  <c:v>0</c:v>
                </c:pt>
                <c:pt idx="266">
                  <c:v>8.4</c:v>
                </c:pt>
                <c:pt idx="267">
                  <c:v>11.6</c:v>
                </c:pt>
                <c:pt idx="268">
                  <c:v>0</c:v>
                </c:pt>
                <c:pt idx="269">
                  <c:v>4</c:v>
                </c:pt>
                <c:pt idx="270">
                  <c:v>4.1</c:v>
                </c:pt>
                <c:pt idx="271">
                  <c:v>0</c:v>
                </c:pt>
                <c:pt idx="272">
                  <c:v>0</c:v>
                </c:pt>
                <c:pt idx="273">
                  <c:v>4</c:v>
                </c:pt>
                <c:pt idx="274">
                  <c:v>0</c:v>
                </c:pt>
                <c:pt idx="275">
                  <c:v>3.9</c:v>
                </c:pt>
                <c:pt idx="276">
                  <c:v>0</c:v>
                </c:pt>
                <c:pt idx="277">
                  <c:v>8.1</c:v>
                </c:pt>
                <c:pt idx="278">
                  <c:v>4</c:v>
                </c:pt>
                <c:pt idx="279">
                  <c:v>8</c:v>
                </c:pt>
                <c:pt idx="280">
                  <c:v>0</c:v>
                </c:pt>
                <c:pt idx="281">
                  <c:v>8</c:v>
                </c:pt>
                <c:pt idx="282">
                  <c:v>0</c:v>
                </c:pt>
                <c:pt idx="283">
                  <c:v>3.9</c:v>
                </c:pt>
                <c:pt idx="284">
                  <c:v>0</c:v>
                </c:pt>
                <c:pt idx="285">
                  <c:v>1535.7</c:v>
                </c:pt>
                <c:pt idx="286">
                  <c:v>8</c:v>
                </c:pt>
                <c:pt idx="287">
                  <c:v>8</c:v>
                </c:pt>
                <c:pt idx="288">
                  <c:v>8.2</c:v>
                </c:pt>
                <c:pt idx="289">
                  <c:v>4</c:v>
                </c:pt>
                <c:pt idx="290">
                  <c:v>3.8</c:v>
                </c:pt>
                <c:pt idx="291">
                  <c:v>4.1</c:v>
                </c:pt>
                <c:pt idx="292">
                  <c:v>8</c:v>
                </c:pt>
                <c:pt idx="293">
                  <c:v>16.1</c:v>
                </c:pt>
                <c:pt idx="294">
                  <c:v>20</c:v>
                </c:pt>
                <c:pt idx="295">
                  <c:v>4.1</c:v>
                </c:pt>
                <c:pt idx="296">
                  <c:v>0</c:v>
                </c:pt>
                <c:pt idx="297">
                  <c:v>0</c:v>
                </c:pt>
                <c:pt idx="298">
                  <c:v>3.9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4</c:v>
                </c:pt>
                <c:pt idx="306">
                  <c:v>8</c:v>
                </c:pt>
                <c:pt idx="307">
                  <c:v>0</c:v>
                </c:pt>
                <c:pt idx="308">
                  <c:v>0</c:v>
                </c:pt>
                <c:pt idx="309">
                  <c:v>10868.6</c:v>
                </c:pt>
                <c:pt idx="310">
                  <c:v>5447.4</c:v>
                </c:pt>
                <c:pt idx="311">
                  <c:v>1657.6</c:v>
                </c:pt>
                <c:pt idx="312">
                  <c:v>550.7</c:v>
                </c:pt>
                <c:pt idx="313">
                  <c:v>0</c:v>
                </c:pt>
                <c:pt idx="314">
                  <c:v>6.9</c:v>
                </c:pt>
                <c:pt idx="315">
                  <c:v>4.7</c:v>
                </c:pt>
                <c:pt idx="316">
                  <c:v>3.7</c:v>
                </c:pt>
                <c:pt idx="317">
                  <c:v>4.4</c:v>
                </c:pt>
                <c:pt idx="318">
                  <c:v>5899</c:v>
                </c:pt>
                <c:pt idx="319">
                  <c:v>28183.5</c:v>
                </c:pt>
                <c:pt idx="320">
                  <c:v>17097.9</c:v>
                </c:pt>
                <c:pt idx="321">
                  <c:v>1724.6</c:v>
                </c:pt>
                <c:pt idx="322">
                  <c:v>4</c:v>
                </c:pt>
                <c:pt idx="323">
                  <c:v>13.9</c:v>
                </c:pt>
                <c:pt idx="324">
                  <c:v>4</c:v>
                </c:pt>
                <c:pt idx="325">
                  <c:v>8.1</c:v>
                </c:pt>
                <c:pt idx="326">
                  <c:v>7.9</c:v>
                </c:pt>
                <c:pt idx="327">
                  <c:v>4</c:v>
                </c:pt>
                <c:pt idx="328">
                  <c:v>11.1</c:v>
                </c:pt>
                <c:pt idx="329">
                  <c:v>4.3</c:v>
                </c:pt>
                <c:pt idx="330">
                  <c:v>0</c:v>
                </c:pt>
                <c:pt idx="331">
                  <c:v>4</c:v>
                </c:pt>
                <c:pt idx="332">
                  <c:v>0</c:v>
                </c:pt>
                <c:pt idx="333">
                  <c:v>8.1</c:v>
                </c:pt>
                <c:pt idx="334">
                  <c:v>4</c:v>
                </c:pt>
                <c:pt idx="335">
                  <c:v>8</c:v>
                </c:pt>
                <c:pt idx="336">
                  <c:v>4</c:v>
                </c:pt>
                <c:pt idx="337">
                  <c:v>4</c:v>
                </c:pt>
                <c:pt idx="338">
                  <c:v>0</c:v>
                </c:pt>
                <c:pt idx="339">
                  <c:v>3.7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12</c:v>
                </c:pt>
                <c:pt idx="347">
                  <c:v>7.8</c:v>
                </c:pt>
                <c:pt idx="348">
                  <c:v>0</c:v>
                </c:pt>
                <c:pt idx="349">
                  <c:v>16</c:v>
                </c:pt>
                <c:pt idx="350">
                  <c:v>0</c:v>
                </c:pt>
                <c:pt idx="351">
                  <c:v>0</c:v>
                </c:pt>
                <c:pt idx="352">
                  <c:v>16033.5</c:v>
                </c:pt>
                <c:pt idx="353">
                  <c:v>2629.4</c:v>
                </c:pt>
                <c:pt idx="354">
                  <c:v>1379.3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7.9</c:v>
                </c:pt>
                <c:pt idx="359">
                  <c:v>0</c:v>
                </c:pt>
                <c:pt idx="360">
                  <c:v>4</c:v>
                </c:pt>
                <c:pt idx="361">
                  <c:v>66</c:v>
                </c:pt>
                <c:pt idx="362">
                  <c:v>0</c:v>
                </c:pt>
                <c:pt idx="363">
                  <c:v>0</c:v>
                </c:pt>
                <c:pt idx="364">
                  <c:v>4.1</c:v>
                </c:pt>
                <c:pt idx="365">
                  <c:v>0</c:v>
                </c:pt>
                <c:pt idx="366">
                  <c:v>0</c:v>
                </c:pt>
                <c:pt idx="367">
                  <c:v>8.3</c:v>
                </c:pt>
                <c:pt idx="368">
                  <c:v>8.2</c:v>
                </c:pt>
                <c:pt idx="369">
                  <c:v>7.8</c:v>
                </c:pt>
                <c:pt idx="370">
                  <c:v>12.3</c:v>
                </c:pt>
                <c:pt idx="371">
                  <c:v>4</c:v>
                </c:pt>
                <c:pt idx="372">
                  <c:v>7.7</c:v>
                </c:pt>
                <c:pt idx="373">
                  <c:v>12.1</c:v>
                </c:pt>
                <c:pt idx="374">
                  <c:v>8.1</c:v>
                </c:pt>
                <c:pt idx="375">
                  <c:v>4.1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8</c:v>
                </c:pt>
              </c:numCache>
            </c:numRef>
          </c:val>
        </c:ser>
        <c:ser>
          <c:idx val="1"/>
          <c:order val="1"/>
          <c:tx>
            <c:v>Ctrl c1</c:v>
          </c:tx>
          <c:spPr>
            <a:ln w="28575"/>
          </c:spPr>
          <c:cat>
            <c:numRef>
              <c:f>Controllers!$O$45:$O$424</c:f>
              <c:numCache>
                <c:formatCode>General</c:formatCode>
                <c:ptCount val="380"/>
                <c:pt idx="0">
                  <c:v>42620.4615972222</c:v>
                </c:pt>
                <c:pt idx="1">
                  <c:v>42620.4616087963</c:v>
                </c:pt>
                <c:pt idx="2">
                  <c:v>42620.4616203704</c:v>
                </c:pt>
                <c:pt idx="3">
                  <c:v>42620.4616319444</c:v>
                </c:pt>
                <c:pt idx="4">
                  <c:v>42620.4616435185</c:v>
                </c:pt>
                <c:pt idx="5">
                  <c:v>42620.4616550926</c:v>
                </c:pt>
                <c:pt idx="6">
                  <c:v>42620.4616666667</c:v>
                </c:pt>
                <c:pt idx="7">
                  <c:v>42620.4616782407</c:v>
                </c:pt>
                <c:pt idx="8">
                  <c:v>42620.4616898148</c:v>
                </c:pt>
                <c:pt idx="9">
                  <c:v>42620.4617013889</c:v>
                </c:pt>
                <c:pt idx="10">
                  <c:v>42620.461712963</c:v>
                </c:pt>
                <c:pt idx="11">
                  <c:v>42620.461724537</c:v>
                </c:pt>
                <c:pt idx="12">
                  <c:v>42620.4617361111</c:v>
                </c:pt>
                <c:pt idx="13">
                  <c:v>42620.4617476852</c:v>
                </c:pt>
                <c:pt idx="14">
                  <c:v>42620.4617592593</c:v>
                </c:pt>
                <c:pt idx="15">
                  <c:v>42620.4617708333</c:v>
                </c:pt>
                <c:pt idx="16">
                  <c:v>42620.4617824074</c:v>
                </c:pt>
                <c:pt idx="17">
                  <c:v>42620.4617939815</c:v>
                </c:pt>
                <c:pt idx="18">
                  <c:v>42620.4618055556</c:v>
                </c:pt>
                <c:pt idx="19">
                  <c:v>42620.4628587963</c:v>
                </c:pt>
                <c:pt idx="20">
                  <c:v>42620.4628703704</c:v>
                </c:pt>
                <c:pt idx="21">
                  <c:v>42620.4628819444</c:v>
                </c:pt>
                <c:pt idx="22">
                  <c:v>42620.4628935185</c:v>
                </c:pt>
                <c:pt idx="23">
                  <c:v>42620.4629050926</c:v>
                </c:pt>
                <c:pt idx="24">
                  <c:v>42620.4629166667</c:v>
                </c:pt>
                <c:pt idx="25">
                  <c:v>42620.4629282407</c:v>
                </c:pt>
                <c:pt idx="26">
                  <c:v>42620.4629398148</c:v>
                </c:pt>
                <c:pt idx="27">
                  <c:v>42620.4629513889</c:v>
                </c:pt>
                <c:pt idx="28">
                  <c:v>42620.462962963</c:v>
                </c:pt>
                <c:pt idx="29">
                  <c:v>42620.462974537</c:v>
                </c:pt>
                <c:pt idx="30">
                  <c:v>42620.4629861111</c:v>
                </c:pt>
                <c:pt idx="31">
                  <c:v>42620.4629976852</c:v>
                </c:pt>
                <c:pt idx="32">
                  <c:v>42620.4630092593</c:v>
                </c:pt>
                <c:pt idx="33">
                  <c:v>42620.4630208333</c:v>
                </c:pt>
                <c:pt idx="34">
                  <c:v>42620.4630324074</c:v>
                </c:pt>
                <c:pt idx="35">
                  <c:v>42620.4630439815</c:v>
                </c:pt>
                <c:pt idx="36">
                  <c:v>42620.4630555556</c:v>
                </c:pt>
                <c:pt idx="37">
                  <c:v>42620.4630671296</c:v>
                </c:pt>
                <c:pt idx="38">
                  <c:v>42620.4640509259</c:v>
                </c:pt>
                <c:pt idx="39">
                  <c:v>42620.4640625</c:v>
                </c:pt>
                <c:pt idx="40">
                  <c:v>42620.4640740741</c:v>
                </c:pt>
                <c:pt idx="41">
                  <c:v>42620.4640856481</c:v>
                </c:pt>
                <c:pt idx="42">
                  <c:v>42620.4640972222</c:v>
                </c:pt>
                <c:pt idx="43">
                  <c:v>42620.4641087963</c:v>
                </c:pt>
                <c:pt idx="44">
                  <c:v>42620.4641203704</c:v>
                </c:pt>
                <c:pt idx="45">
                  <c:v>42620.4641319444</c:v>
                </c:pt>
                <c:pt idx="46">
                  <c:v>42620.4641435185</c:v>
                </c:pt>
                <c:pt idx="47">
                  <c:v>42620.4641550926</c:v>
                </c:pt>
                <c:pt idx="48">
                  <c:v>42620.4641666667</c:v>
                </c:pt>
                <c:pt idx="49">
                  <c:v>42620.4641782407</c:v>
                </c:pt>
                <c:pt idx="50">
                  <c:v>42620.4641898148</c:v>
                </c:pt>
                <c:pt idx="51">
                  <c:v>42620.4642013889</c:v>
                </c:pt>
                <c:pt idx="52">
                  <c:v>42620.464212963</c:v>
                </c:pt>
                <c:pt idx="53">
                  <c:v>42620.464224537</c:v>
                </c:pt>
                <c:pt idx="54">
                  <c:v>42620.4642361111</c:v>
                </c:pt>
                <c:pt idx="55">
                  <c:v>42620.4642476852</c:v>
                </c:pt>
                <c:pt idx="56">
                  <c:v>42620.4642592593</c:v>
                </c:pt>
                <c:pt idx="57">
                  <c:v>42620.4653356482</c:v>
                </c:pt>
                <c:pt idx="58">
                  <c:v>42620.4653472222</c:v>
                </c:pt>
                <c:pt idx="59">
                  <c:v>42620.4653587963</c:v>
                </c:pt>
                <c:pt idx="60">
                  <c:v>42620.4653703704</c:v>
                </c:pt>
                <c:pt idx="61">
                  <c:v>42620.4653819444</c:v>
                </c:pt>
                <c:pt idx="62">
                  <c:v>42620.4653935185</c:v>
                </c:pt>
                <c:pt idx="63">
                  <c:v>42620.4654050926</c:v>
                </c:pt>
                <c:pt idx="64">
                  <c:v>42620.4654166667</c:v>
                </c:pt>
                <c:pt idx="65">
                  <c:v>42620.4654282407</c:v>
                </c:pt>
                <c:pt idx="66">
                  <c:v>42620.4654398148</c:v>
                </c:pt>
                <c:pt idx="67">
                  <c:v>42620.4654513889</c:v>
                </c:pt>
                <c:pt idx="68">
                  <c:v>42620.465462963</c:v>
                </c:pt>
                <c:pt idx="69">
                  <c:v>42620.465474537</c:v>
                </c:pt>
                <c:pt idx="70">
                  <c:v>42620.4654861111</c:v>
                </c:pt>
                <c:pt idx="71">
                  <c:v>42620.4654976852</c:v>
                </c:pt>
                <c:pt idx="72">
                  <c:v>42620.4655092593</c:v>
                </c:pt>
                <c:pt idx="73">
                  <c:v>42620.4655208333</c:v>
                </c:pt>
                <c:pt idx="74">
                  <c:v>42620.4655324074</c:v>
                </c:pt>
                <c:pt idx="75">
                  <c:v>42620.4655439815</c:v>
                </c:pt>
                <c:pt idx="76">
                  <c:v>42620.4664930556</c:v>
                </c:pt>
                <c:pt idx="77">
                  <c:v>42620.4665046296</c:v>
                </c:pt>
                <c:pt idx="78">
                  <c:v>42620.4665162037</c:v>
                </c:pt>
                <c:pt idx="79">
                  <c:v>42620.4665277778</c:v>
                </c:pt>
                <c:pt idx="80">
                  <c:v>42620.4665393519</c:v>
                </c:pt>
                <c:pt idx="81">
                  <c:v>42620.4665509259</c:v>
                </c:pt>
                <c:pt idx="82">
                  <c:v>42620.4665625</c:v>
                </c:pt>
                <c:pt idx="83">
                  <c:v>42620.4665740741</c:v>
                </c:pt>
                <c:pt idx="84">
                  <c:v>42620.4665856482</c:v>
                </c:pt>
                <c:pt idx="85">
                  <c:v>42620.4665972222</c:v>
                </c:pt>
                <c:pt idx="86">
                  <c:v>42620.4666087963</c:v>
                </c:pt>
                <c:pt idx="87">
                  <c:v>42620.4666203704</c:v>
                </c:pt>
                <c:pt idx="88">
                  <c:v>42620.4666319444</c:v>
                </c:pt>
                <c:pt idx="89">
                  <c:v>42620.4666435185</c:v>
                </c:pt>
                <c:pt idx="90">
                  <c:v>42620.4666550926</c:v>
                </c:pt>
                <c:pt idx="91">
                  <c:v>42620.4666666667</c:v>
                </c:pt>
                <c:pt idx="92">
                  <c:v>42620.4666782407</c:v>
                </c:pt>
                <c:pt idx="93">
                  <c:v>42620.4666898148</c:v>
                </c:pt>
                <c:pt idx="94">
                  <c:v>42620.4667013889</c:v>
                </c:pt>
                <c:pt idx="95">
                  <c:v>42620.4678472222</c:v>
                </c:pt>
                <c:pt idx="96">
                  <c:v>42620.4678587963</c:v>
                </c:pt>
                <c:pt idx="97">
                  <c:v>42620.4678703704</c:v>
                </c:pt>
                <c:pt idx="98">
                  <c:v>42620.4678819444</c:v>
                </c:pt>
                <c:pt idx="99">
                  <c:v>42620.4678935185</c:v>
                </c:pt>
                <c:pt idx="100">
                  <c:v>42620.4679050926</c:v>
                </c:pt>
                <c:pt idx="101">
                  <c:v>42620.4679166667</c:v>
                </c:pt>
                <c:pt idx="102">
                  <c:v>42620.4679282407</c:v>
                </c:pt>
                <c:pt idx="103">
                  <c:v>42620.4679398148</c:v>
                </c:pt>
                <c:pt idx="104">
                  <c:v>42620.4679513889</c:v>
                </c:pt>
                <c:pt idx="105">
                  <c:v>42620.467962963</c:v>
                </c:pt>
                <c:pt idx="106">
                  <c:v>42620.467974537</c:v>
                </c:pt>
                <c:pt idx="107">
                  <c:v>42620.4679861111</c:v>
                </c:pt>
                <c:pt idx="108">
                  <c:v>42620.4679976852</c:v>
                </c:pt>
                <c:pt idx="109">
                  <c:v>42620.4680092593</c:v>
                </c:pt>
                <c:pt idx="110">
                  <c:v>42620.4680208333</c:v>
                </c:pt>
                <c:pt idx="111">
                  <c:v>42620.4680324074</c:v>
                </c:pt>
                <c:pt idx="112">
                  <c:v>42620.4680439815</c:v>
                </c:pt>
                <c:pt idx="113">
                  <c:v>42620.4680555556</c:v>
                </c:pt>
                <c:pt idx="114">
                  <c:v>42620.4693055556</c:v>
                </c:pt>
                <c:pt idx="115">
                  <c:v>42620.4693171296</c:v>
                </c:pt>
                <c:pt idx="116">
                  <c:v>42620.4693287037</c:v>
                </c:pt>
                <c:pt idx="117">
                  <c:v>42620.4693402778</c:v>
                </c:pt>
                <c:pt idx="118">
                  <c:v>42620.4693518519</c:v>
                </c:pt>
                <c:pt idx="119">
                  <c:v>42620.4693634259</c:v>
                </c:pt>
                <c:pt idx="120">
                  <c:v>42620.469375</c:v>
                </c:pt>
                <c:pt idx="121">
                  <c:v>42620.4693865741</c:v>
                </c:pt>
                <c:pt idx="122">
                  <c:v>42620.4693981481</c:v>
                </c:pt>
                <c:pt idx="123">
                  <c:v>42620.4694097222</c:v>
                </c:pt>
                <c:pt idx="124">
                  <c:v>42620.4694212963</c:v>
                </c:pt>
                <c:pt idx="125">
                  <c:v>42620.4694328704</c:v>
                </c:pt>
                <c:pt idx="126">
                  <c:v>42620.4694444444</c:v>
                </c:pt>
                <c:pt idx="127">
                  <c:v>42620.4694560185</c:v>
                </c:pt>
                <c:pt idx="128">
                  <c:v>42620.4694675926</c:v>
                </c:pt>
                <c:pt idx="129">
                  <c:v>42620.4694791667</c:v>
                </c:pt>
                <c:pt idx="130">
                  <c:v>42620.4694907407</c:v>
                </c:pt>
                <c:pt idx="131">
                  <c:v>42620.4695023148</c:v>
                </c:pt>
                <c:pt idx="132">
                  <c:v>42620.4695138889</c:v>
                </c:pt>
                <c:pt idx="133">
                  <c:v>42620.470625</c:v>
                </c:pt>
                <c:pt idx="134">
                  <c:v>42620.4706365741</c:v>
                </c:pt>
                <c:pt idx="135">
                  <c:v>42620.4706481481</c:v>
                </c:pt>
                <c:pt idx="136">
                  <c:v>42620.4706597222</c:v>
                </c:pt>
                <c:pt idx="137">
                  <c:v>42620.4706712963</c:v>
                </c:pt>
                <c:pt idx="138">
                  <c:v>42620.4706828704</c:v>
                </c:pt>
                <c:pt idx="139">
                  <c:v>42620.4706944444</c:v>
                </c:pt>
                <c:pt idx="140">
                  <c:v>42620.4707060185</c:v>
                </c:pt>
                <c:pt idx="141">
                  <c:v>42620.4707175926</c:v>
                </c:pt>
                <c:pt idx="142">
                  <c:v>42620.4707291667</c:v>
                </c:pt>
                <c:pt idx="143">
                  <c:v>42620.4707407407</c:v>
                </c:pt>
                <c:pt idx="144">
                  <c:v>42620.4707523148</c:v>
                </c:pt>
                <c:pt idx="145">
                  <c:v>42620.4707638889</c:v>
                </c:pt>
                <c:pt idx="146">
                  <c:v>42620.470775463</c:v>
                </c:pt>
                <c:pt idx="147">
                  <c:v>42620.470787037</c:v>
                </c:pt>
                <c:pt idx="148">
                  <c:v>42620.4707986111</c:v>
                </c:pt>
                <c:pt idx="149">
                  <c:v>42620.4708101852</c:v>
                </c:pt>
                <c:pt idx="150">
                  <c:v>42620.4708217593</c:v>
                </c:pt>
                <c:pt idx="151">
                  <c:v>42620.4708333333</c:v>
                </c:pt>
                <c:pt idx="152">
                  <c:v>42620.4718055556</c:v>
                </c:pt>
                <c:pt idx="153">
                  <c:v>42620.4718171296</c:v>
                </c:pt>
                <c:pt idx="154">
                  <c:v>42620.4718287037</c:v>
                </c:pt>
                <c:pt idx="155">
                  <c:v>42620.4718402778</c:v>
                </c:pt>
                <c:pt idx="156">
                  <c:v>42620.4718518518</c:v>
                </c:pt>
                <c:pt idx="157">
                  <c:v>42620.4718634259</c:v>
                </c:pt>
                <c:pt idx="158">
                  <c:v>42620.471875</c:v>
                </c:pt>
                <c:pt idx="159">
                  <c:v>42620.4718865741</c:v>
                </c:pt>
                <c:pt idx="160">
                  <c:v>42620.4718981481</c:v>
                </c:pt>
                <c:pt idx="161">
                  <c:v>42620.4719097222</c:v>
                </c:pt>
                <c:pt idx="162">
                  <c:v>42620.4719212963</c:v>
                </c:pt>
                <c:pt idx="163">
                  <c:v>42620.4719328704</c:v>
                </c:pt>
                <c:pt idx="164">
                  <c:v>42620.4719444444</c:v>
                </c:pt>
                <c:pt idx="165">
                  <c:v>42620.4719560185</c:v>
                </c:pt>
                <c:pt idx="166">
                  <c:v>42620.4719675926</c:v>
                </c:pt>
                <c:pt idx="167">
                  <c:v>42620.4719791667</c:v>
                </c:pt>
                <c:pt idx="168">
                  <c:v>42620.4719907407</c:v>
                </c:pt>
                <c:pt idx="169">
                  <c:v>42620.4720023148</c:v>
                </c:pt>
                <c:pt idx="170">
                  <c:v>42620.4720138889</c:v>
                </c:pt>
                <c:pt idx="171">
                  <c:v>42620.4730555556</c:v>
                </c:pt>
                <c:pt idx="172">
                  <c:v>42620.4730671296</c:v>
                </c:pt>
                <c:pt idx="173">
                  <c:v>42620.4730787037</c:v>
                </c:pt>
                <c:pt idx="174">
                  <c:v>42620.4730902778</c:v>
                </c:pt>
                <c:pt idx="175">
                  <c:v>42620.4731018519</c:v>
                </c:pt>
                <c:pt idx="176">
                  <c:v>42620.4731134259</c:v>
                </c:pt>
                <c:pt idx="177">
                  <c:v>42620.473125</c:v>
                </c:pt>
                <c:pt idx="178">
                  <c:v>42620.4731365741</c:v>
                </c:pt>
                <c:pt idx="179">
                  <c:v>42620.4731481482</c:v>
                </c:pt>
                <c:pt idx="180">
                  <c:v>42620.4731597222</c:v>
                </c:pt>
                <c:pt idx="181">
                  <c:v>42620.4731712963</c:v>
                </c:pt>
                <c:pt idx="182">
                  <c:v>42620.4731828704</c:v>
                </c:pt>
                <c:pt idx="183">
                  <c:v>42620.4731944444</c:v>
                </c:pt>
                <c:pt idx="184">
                  <c:v>42620.4732060185</c:v>
                </c:pt>
                <c:pt idx="185">
                  <c:v>42620.4732175926</c:v>
                </c:pt>
                <c:pt idx="186">
                  <c:v>42620.4732291667</c:v>
                </c:pt>
                <c:pt idx="187">
                  <c:v>42620.4732407407</c:v>
                </c:pt>
                <c:pt idx="188">
                  <c:v>42620.4732523148</c:v>
                </c:pt>
                <c:pt idx="189">
                  <c:v>42620.4732638889</c:v>
                </c:pt>
                <c:pt idx="190">
                  <c:v>42620.4742939815</c:v>
                </c:pt>
                <c:pt idx="191">
                  <c:v>42620.4743055556</c:v>
                </c:pt>
                <c:pt idx="192">
                  <c:v>42620.4743171296</c:v>
                </c:pt>
                <c:pt idx="193">
                  <c:v>42620.4743287037</c:v>
                </c:pt>
                <c:pt idx="194">
                  <c:v>42620.4743402778</c:v>
                </c:pt>
                <c:pt idx="195">
                  <c:v>42620.4743518519</c:v>
                </c:pt>
                <c:pt idx="196">
                  <c:v>42620.4743634259</c:v>
                </c:pt>
                <c:pt idx="197">
                  <c:v>42620.474375</c:v>
                </c:pt>
                <c:pt idx="198">
                  <c:v>42620.4743865741</c:v>
                </c:pt>
                <c:pt idx="199">
                  <c:v>42620.4743981482</c:v>
                </c:pt>
                <c:pt idx="200">
                  <c:v>42620.4744097222</c:v>
                </c:pt>
                <c:pt idx="201">
                  <c:v>42620.4744212963</c:v>
                </c:pt>
                <c:pt idx="202">
                  <c:v>42620.4744328704</c:v>
                </c:pt>
                <c:pt idx="203">
                  <c:v>42620.4744444444</c:v>
                </c:pt>
                <c:pt idx="204">
                  <c:v>42620.4744560185</c:v>
                </c:pt>
                <c:pt idx="205">
                  <c:v>42620.4744675926</c:v>
                </c:pt>
                <c:pt idx="206">
                  <c:v>42620.4744791667</c:v>
                </c:pt>
                <c:pt idx="207">
                  <c:v>42620.4744907407</c:v>
                </c:pt>
                <c:pt idx="208">
                  <c:v>42620.4745023148</c:v>
                </c:pt>
                <c:pt idx="209">
                  <c:v>42620.4755787037</c:v>
                </c:pt>
                <c:pt idx="210">
                  <c:v>42620.4755902778</c:v>
                </c:pt>
                <c:pt idx="211">
                  <c:v>42620.4756018519</c:v>
                </c:pt>
                <c:pt idx="212">
                  <c:v>42620.4756134259</c:v>
                </c:pt>
                <c:pt idx="213">
                  <c:v>42620.475625</c:v>
                </c:pt>
                <c:pt idx="214">
                  <c:v>42620.4756365741</c:v>
                </c:pt>
                <c:pt idx="215">
                  <c:v>42620.4756481481</c:v>
                </c:pt>
                <c:pt idx="216">
                  <c:v>42620.4756597222</c:v>
                </c:pt>
                <c:pt idx="217">
                  <c:v>42620.4756712963</c:v>
                </c:pt>
                <c:pt idx="218">
                  <c:v>42620.4756828704</c:v>
                </c:pt>
                <c:pt idx="219">
                  <c:v>42620.4756944444</c:v>
                </c:pt>
                <c:pt idx="220">
                  <c:v>42620.4757060185</c:v>
                </c:pt>
                <c:pt idx="221">
                  <c:v>42620.4757175926</c:v>
                </c:pt>
                <c:pt idx="222">
                  <c:v>42620.4757291667</c:v>
                </c:pt>
                <c:pt idx="223">
                  <c:v>42620.4757407407</c:v>
                </c:pt>
                <c:pt idx="224">
                  <c:v>42620.4757523148</c:v>
                </c:pt>
                <c:pt idx="225">
                  <c:v>42620.4757638889</c:v>
                </c:pt>
                <c:pt idx="226">
                  <c:v>42620.475775463</c:v>
                </c:pt>
                <c:pt idx="227">
                  <c:v>42620.475787037</c:v>
                </c:pt>
                <c:pt idx="228">
                  <c:v>42620.4768402778</c:v>
                </c:pt>
                <c:pt idx="229">
                  <c:v>42620.4768518519</c:v>
                </c:pt>
                <c:pt idx="230">
                  <c:v>42620.4768634259</c:v>
                </c:pt>
                <c:pt idx="231">
                  <c:v>42620.476875</c:v>
                </c:pt>
                <c:pt idx="232">
                  <c:v>42620.4768865741</c:v>
                </c:pt>
                <c:pt idx="233">
                  <c:v>42620.4768981481</c:v>
                </c:pt>
                <c:pt idx="234">
                  <c:v>42620.4769097222</c:v>
                </c:pt>
                <c:pt idx="235">
                  <c:v>42620.4769212963</c:v>
                </c:pt>
                <c:pt idx="236">
                  <c:v>42620.4769328704</c:v>
                </c:pt>
                <c:pt idx="237">
                  <c:v>42620.4769444444</c:v>
                </c:pt>
                <c:pt idx="238">
                  <c:v>42620.4769560185</c:v>
                </c:pt>
                <c:pt idx="239">
                  <c:v>42620.4769675926</c:v>
                </c:pt>
                <c:pt idx="240">
                  <c:v>42620.4769791667</c:v>
                </c:pt>
                <c:pt idx="241">
                  <c:v>42620.4769907407</c:v>
                </c:pt>
                <c:pt idx="242">
                  <c:v>42620.4770023148</c:v>
                </c:pt>
                <c:pt idx="243">
                  <c:v>42620.4770138889</c:v>
                </c:pt>
                <c:pt idx="244">
                  <c:v>42620.477025463</c:v>
                </c:pt>
                <c:pt idx="245">
                  <c:v>42620.477037037</c:v>
                </c:pt>
                <c:pt idx="246">
                  <c:v>42620.4770486111</c:v>
                </c:pt>
                <c:pt idx="247">
                  <c:v>42620.4780092593</c:v>
                </c:pt>
                <c:pt idx="248">
                  <c:v>42620.4780208333</c:v>
                </c:pt>
                <c:pt idx="249">
                  <c:v>42620.4780324074</c:v>
                </c:pt>
                <c:pt idx="250">
                  <c:v>42620.4780439815</c:v>
                </c:pt>
                <c:pt idx="251">
                  <c:v>42620.4780555556</c:v>
                </c:pt>
                <c:pt idx="252">
                  <c:v>42620.4780671296</c:v>
                </c:pt>
                <c:pt idx="253">
                  <c:v>42620.4780787037</c:v>
                </c:pt>
                <c:pt idx="254">
                  <c:v>42620.4780902778</c:v>
                </c:pt>
                <c:pt idx="255">
                  <c:v>42620.4781018519</c:v>
                </c:pt>
                <c:pt idx="256">
                  <c:v>42620.4781134259</c:v>
                </c:pt>
                <c:pt idx="257">
                  <c:v>42620.478125</c:v>
                </c:pt>
                <c:pt idx="258">
                  <c:v>42620.4781365741</c:v>
                </c:pt>
                <c:pt idx="259">
                  <c:v>42620.4781481481</c:v>
                </c:pt>
                <c:pt idx="260">
                  <c:v>42620.4781597222</c:v>
                </c:pt>
                <c:pt idx="261">
                  <c:v>42620.4781712963</c:v>
                </c:pt>
                <c:pt idx="262">
                  <c:v>42620.4781828704</c:v>
                </c:pt>
                <c:pt idx="263">
                  <c:v>42620.4781944444</c:v>
                </c:pt>
                <c:pt idx="264">
                  <c:v>42620.4782060185</c:v>
                </c:pt>
                <c:pt idx="265">
                  <c:v>42620.4782175926</c:v>
                </c:pt>
                <c:pt idx="266">
                  <c:v>42620.479224537</c:v>
                </c:pt>
                <c:pt idx="267">
                  <c:v>42620.4792361111</c:v>
                </c:pt>
                <c:pt idx="268">
                  <c:v>42620.4792476852</c:v>
                </c:pt>
                <c:pt idx="269">
                  <c:v>42620.4792592593</c:v>
                </c:pt>
                <c:pt idx="270">
                  <c:v>42620.4792708333</c:v>
                </c:pt>
                <c:pt idx="271">
                  <c:v>42620.4792824074</c:v>
                </c:pt>
                <c:pt idx="272">
                  <c:v>42620.4792939815</c:v>
                </c:pt>
                <c:pt idx="273">
                  <c:v>42620.4793055556</c:v>
                </c:pt>
                <c:pt idx="274">
                  <c:v>42620.4793171296</c:v>
                </c:pt>
                <c:pt idx="275">
                  <c:v>42620.4793287037</c:v>
                </c:pt>
                <c:pt idx="276">
                  <c:v>42620.4793402778</c:v>
                </c:pt>
                <c:pt idx="277">
                  <c:v>42620.4793518518</c:v>
                </c:pt>
                <c:pt idx="278">
                  <c:v>42620.4793634259</c:v>
                </c:pt>
                <c:pt idx="279">
                  <c:v>42620.479375</c:v>
                </c:pt>
                <c:pt idx="280">
                  <c:v>42620.4793865741</c:v>
                </c:pt>
                <c:pt idx="281">
                  <c:v>42620.4793981481</c:v>
                </c:pt>
                <c:pt idx="282">
                  <c:v>42620.4794097222</c:v>
                </c:pt>
                <c:pt idx="283">
                  <c:v>42620.4794212963</c:v>
                </c:pt>
                <c:pt idx="284">
                  <c:v>42620.4794328704</c:v>
                </c:pt>
                <c:pt idx="285">
                  <c:v>42620.4805324074</c:v>
                </c:pt>
                <c:pt idx="286">
                  <c:v>42620.4805439815</c:v>
                </c:pt>
                <c:pt idx="287">
                  <c:v>42620.4805555556</c:v>
                </c:pt>
                <c:pt idx="288">
                  <c:v>42620.4805671296</c:v>
                </c:pt>
                <c:pt idx="289">
                  <c:v>42620.4805787037</c:v>
                </c:pt>
                <c:pt idx="290">
                  <c:v>42620.4805902778</c:v>
                </c:pt>
                <c:pt idx="291">
                  <c:v>42620.4806018519</c:v>
                </c:pt>
                <c:pt idx="292">
                  <c:v>42620.4806134259</c:v>
                </c:pt>
                <c:pt idx="293">
                  <c:v>42620.480625</c:v>
                </c:pt>
                <c:pt idx="294">
                  <c:v>42620.4806365741</c:v>
                </c:pt>
                <c:pt idx="295">
                  <c:v>42620.4806481482</c:v>
                </c:pt>
                <c:pt idx="296">
                  <c:v>42620.4806597222</c:v>
                </c:pt>
                <c:pt idx="297">
                  <c:v>42620.4806712963</c:v>
                </c:pt>
                <c:pt idx="298">
                  <c:v>42620.4806828704</c:v>
                </c:pt>
                <c:pt idx="299">
                  <c:v>42620.4806944444</c:v>
                </c:pt>
                <c:pt idx="300">
                  <c:v>42620.4807060185</c:v>
                </c:pt>
                <c:pt idx="301">
                  <c:v>42620.4807175926</c:v>
                </c:pt>
                <c:pt idx="302">
                  <c:v>42620.4807291667</c:v>
                </c:pt>
                <c:pt idx="303">
                  <c:v>42620.4807407407</c:v>
                </c:pt>
                <c:pt idx="304">
                  <c:v>42620.4818518519</c:v>
                </c:pt>
                <c:pt idx="305">
                  <c:v>42620.4818634259</c:v>
                </c:pt>
                <c:pt idx="306">
                  <c:v>42620.481875</c:v>
                </c:pt>
                <c:pt idx="307">
                  <c:v>42620.4818865741</c:v>
                </c:pt>
                <c:pt idx="308">
                  <c:v>42620.4818981482</c:v>
                </c:pt>
                <c:pt idx="309">
                  <c:v>42620.4819097222</c:v>
                </c:pt>
                <c:pt idx="310">
                  <c:v>42620.4819212963</c:v>
                </c:pt>
                <c:pt idx="311">
                  <c:v>42620.4819328704</c:v>
                </c:pt>
                <c:pt idx="312">
                  <c:v>42620.4819444444</c:v>
                </c:pt>
                <c:pt idx="313">
                  <c:v>42620.4819560185</c:v>
                </c:pt>
                <c:pt idx="314">
                  <c:v>42620.4819675926</c:v>
                </c:pt>
                <c:pt idx="315">
                  <c:v>42620.4819791667</c:v>
                </c:pt>
                <c:pt idx="316">
                  <c:v>42620.4819907407</c:v>
                </c:pt>
                <c:pt idx="317">
                  <c:v>42620.4820023148</c:v>
                </c:pt>
                <c:pt idx="318">
                  <c:v>42620.4820138889</c:v>
                </c:pt>
                <c:pt idx="319">
                  <c:v>42620.482025463</c:v>
                </c:pt>
                <c:pt idx="320">
                  <c:v>42620.482037037</c:v>
                </c:pt>
                <c:pt idx="321">
                  <c:v>42620.4820486111</c:v>
                </c:pt>
                <c:pt idx="322">
                  <c:v>42620.4820601852</c:v>
                </c:pt>
                <c:pt idx="323">
                  <c:v>42620.4831018519</c:v>
                </c:pt>
                <c:pt idx="324">
                  <c:v>42620.4831134259</c:v>
                </c:pt>
                <c:pt idx="325">
                  <c:v>42620.483125</c:v>
                </c:pt>
                <c:pt idx="326">
                  <c:v>42620.4831365741</c:v>
                </c:pt>
                <c:pt idx="327">
                  <c:v>42620.4831481481</c:v>
                </c:pt>
                <c:pt idx="328">
                  <c:v>42620.4831597222</c:v>
                </c:pt>
                <c:pt idx="329">
                  <c:v>42620.4831712963</c:v>
                </c:pt>
                <c:pt idx="330">
                  <c:v>42620.4831828704</c:v>
                </c:pt>
                <c:pt idx="331">
                  <c:v>42620.4831944444</c:v>
                </c:pt>
                <c:pt idx="332">
                  <c:v>42620.4832060185</c:v>
                </c:pt>
                <c:pt idx="333">
                  <c:v>42620.4832175926</c:v>
                </c:pt>
                <c:pt idx="334">
                  <c:v>42620.4832291667</c:v>
                </c:pt>
                <c:pt idx="335">
                  <c:v>42620.4832407407</c:v>
                </c:pt>
                <c:pt idx="336">
                  <c:v>42620.4832523148</c:v>
                </c:pt>
                <c:pt idx="337">
                  <c:v>42620.4832638889</c:v>
                </c:pt>
                <c:pt idx="338">
                  <c:v>42620.483275463</c:v>
                </c:pt>
                <c:pt idx="339">
                  <c:v>42620.483287037</c:v>
                </c:pt>
                <c:pt idx="340">
                  <c:v>42620.4832986111</c:v>
                </c:pt>
                <c:pt idx="341">
                  <c:v>42620.4833101852</c:v>
                </c:pt>
                <c:pt idx="342">
                  <c:v>42620.4842939815</c:v>
                </c:pt>
                <c:pt idx="343">
                  <c:v>42620.4843055556</c:v>
                </c:pt>
                <c:pt idx="344">
                  <c:v>42620.4843171296</c:v>
                </c:pt>
                <c:pt idx="345">
                  <c:v>42620.4843287037</c:v>
                </c:pt>
                <c:pt idx="346">
                  <c:v>42620.4843402778</c:v>
                </c:pt>
                <c:pt idx="347">
                  <c:v>42620.4843518519</c:v>
                </c:pt>
                <c:pt idx="348">
                  <c:v>42620.4843634259</c:v>
                </c:pt>
                <c:pt idx="349">
                  <c:v>42620.484375</c:v>
                </c:pt>
                <c:pt idx="350">
                  <c:v>42620.4843865741</c:v>
                </c:pt>
                <c:pt idx="351">
                  <c:v>42620.4843981481</c:v>
                </c:pt>
                <c:pt idx="352">
                  <c:v>42620.4844097222</c:v>
                </c:pt>
                <c:pt idx="353">
                  <c:v>42620.4844212963</c:v>
                </c:pt>
                <c:pt idx="354">
                  <c:v>42620.4844328704</c:v>
                </c:pt>
                <c:pt idx="355">
                  <c:v>42620.4844444444</c:v>
                </c:pt>
                <c:pt idx="356">
                  <c:v>42620.4844560185</c:v>
                </c:pt>
                <c:pt idx="357">
                  <c:v>42620.4844675926</c:v>
                </c:pt>
                <c:pt idx="358">
                  <c:v>42620.4844791667</c:v>
                </c:pt>
                <c:pt idx="359">
                  <c:v>42620.4844907407</c:v>
                </c:pt>
                <c:pt idx="360">
                  <c:v>42620.4845023148</c:v>
                </c:pt>
                <c:pt idx="361">
                  <c:v>42620.485462963</c:v>
                </c:pt>
                <c:pt idx="362">
                  <c:v>42620.485474537</c:v>
                </c:pt>
                <c:pt idx="363">
                  <c:v>42620.4854861111</c:v>
                </c:pt>
                <c:pt idx="364">
                  <c:v>42620.4854976852</c:v>
                </c:pt>
                <c:pt idx="365">
                  <c:v>42620.4855092593</c:v>
                </c:pt>
                <c:pt idx="366">
                  <c:v>42620.4855208333</c:v>
                </c:pt>
                <c:pt idx="367">
                  <c:v>42620.4855324074</c:v>
                </c:pt>
                <c:pt idx="368">
                  <c:v>42620.4855439815</c:v>
                </c:pt>
                <c:pt idx="369">
                  <c:v>42620.4855555556</c:v>
                </c:pt>
                <c:pt idx="370">
                  <c:v>42620.4855671296</c:v>
                </c:pt>
                <c:pt idx="371">
                  <c:v>42620.4855787037</c:v>
                </c:pt>
                <c:pt idx="372">
                  <c:v>42620.4855902778</c:v>
                </c:pt>
                <c:pt idx="373">
                  <c:v>42620.4856018519</c:v>
                </c:pt>
                <c:pt idx="374">
                  <c:v>42620.4856134259</c:v>
                </c:pt>
                <c:pt idx="375">
                  <c:v>42620.485625</c:v>
                </c:pt>
                <c:pt idx="376">
                  <c:v>42620.4856365741</c:v>
                </c:pt>
                <c:pt idx="377">
                  <c:v>42620.4856481481</c:v>
                </c:pt>
                <c:pt idx="378">
                  <c:v>42620.4856597222</c:v>
                </c:pt>
                <c:pt idx="379">
                  <c:v>42620.4856712963</c:v>
                </c:pt>
              </c:numCache>
            </c:numRef>
          </c:cat>
          <c:val>
            <c:numRef>
              <c:f>Controllers!$S$45:$S$424</c:f>
              <c:numCache>
                <c:formatCode>General</c:formatCode>
                <c:ptCount val="380"/>
                <c:pt idx="0">
                  <c:v>8.5</c:v>
                </c:pt>
                <c:pt idx="1">
                  <c:v>6.4</c:v>
                </c:pt>
                <c:pt idx="2">
                  <c:v>15.7</c:v>
                </c:pt>
                <c:pt idx="3">
                  <c:v>3.9</c:v>
                </c:pt>
                <c:pt idx="4">
                  <c:v>3.6</c:v>
                </c:pt>
                <c:pt idx="5">
                  <c:v>0</c:v>
                </c:pt>
                <c:pt idx="6">
                  <c:v>3.9</c:v>
                </c:pt>
                <c:pt idx="7">
                  <c:v>0</c:v>
                </c:pt>
                <c:pt idx="8">
                  <c:v>0</c:v>
                </c:pt>
                <c:pt idx="9">
                  <c:v>3.5</c:v>
                </c:pt>
                <c:pt idx="10">
                  <c:v>20268</c:v>
                </c:pt>
                <c:pt idx="11">
                  <c:v>807.6</c:v>
                </c:pt>
                <c:pt idx="12">
                  <c:v>554.2</c:v>
                </c:pt>
                <c:pt idx="13">
                  <c:v>1934.1</c:v>
                </c:pt>
                <c:pt idx="14">
                  <c:v>18.7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3.7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6.4</c:v>
                </c:pt>
                <c:pt idx="32">
                  <c:v>0</c:v>
                </c:pt>
                <c:pt idx="33">
                  <c:v>4</c:v>
                </c:pt>
                <c:pt idx="34">
                  <c:v>0</c:v>
                </c:pt>
                <c:pt idx="35">
                  <c:v>0</c:v>
                </c:pt>
                <c:pt idx="36">
                  <c:v>4.2</c:v>
                </c:pt>
                <c:pt idx="37">
                  <c:v>0</c:v>
                </c:pt>
                <c:pt idx="38">
                  <c:v>8.2</c:v>
                </c:pt>
                <c:pt idx="39">
                  <c:v>8.4</c:v>
                </c:pt>
                <c:pt idx="40">
                  <c:v>18.8</c:v>
                </c:pt>
                <c:pt idx="41">
                  <c:v>4.1</c:v>
                </c:pt>
                <c:pt idx="42">
                  <c:v>8.1</c:v>
                </c:pt>
                <c:pt idx="43">
                  <c:v>8</c:v>
                </c:pt>
                <c:pt idx="44">
                  <c:v>12.4</c:v>
                </c:pt>
                <c:pt idx="45">
                  <c:v>598.1</c:v>
                </c:pt>
                <c:pt idx="46">
                  <c:v>18247.2</c:v>
                </c:pt>
                <c:pt idx="47">
                  <c:v>274</c:v>
                </c:pt>
                <c:pt idx="48">
                  <c:v>8.2</c:v>
                </c:pt>
                <c:pt idx="49">
                  <c:v>7.9</c:v>
                </c:pt>
                <c:pt idx="50">
                  <c:v>4</c:v>
                </c:pt>
                <c:pt idx="51">
                  <c:v>0</c:v>
                </c:pt>
                <c:pt idx="52">
                  <c:v>3.8</c:v>
                </c:pt>
                <c:pt idx="53">
                  <c:v>8.3</c:v>
                </c:pt>
                <c:pt idx="54">
                  <c:v>0</c:v>
                </c:pt>
                <c:pt idx="55">
                  <c:v>8.3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0</c:v>
                </c:pt>
                <c:pt idx="61">
                  <c:v>0</c:v>
                </c:pt>
                <c:pt idx="62">
                  <c:v>4.1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4.5</c:v>
                </c:pt>
                <c:pt idx="69">
                  <c:v>4.2</c:v>
                </c:pt>
                <c:pt idx="70">
                  <c:v>8</c:v>
                </c:pt>
                <c:pt idx="71">
                  <c:v>0</c:v>
                </c:pt>
                <c:pt idx="72">
                  <c:v>11.5</c:v>
                </c:pt>
                <c:pt idx="73">
                  <c:v>877.1</c:v>
                </c:pt>
                <c:pt idx="74">
                  <c:v>24860.6</c:v>
                </c:pt>
                <c:pt idx="75">
                  <c:v>1493.9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3.7</c:v>
                </c:pt>
                <c:pt idx="81">
                  <c:v>317.4</c:v>
                </c:pt>
                <c:pt idx="82">
                  <c:v>7017.7</c:v>
                </c:pt>
                <c:pt idx="83">
                  <c:v>18442.1</c:v>
                </c:pt>
                <c:pt idx="84">
                  <c:v>4209.6</c:v>
                </c:pt>
                <c:pt idx="85">
                  <c:v>5260.3</c:v>
                </c:pt>
                <c:pt idx="86">
                  <c:v>5650.5</c:v>
                </c:pt>
                <c:pt idx="87">
                  <c:v>5807</c:v>
                </c:pt>
                <c:pt idx="88">
                  <c:v>5820.2</c:v>
                </c:pt>
                <c:pt idx="89">
                  <c:v>6195.8</c:v>
                </c:pt>
                <c:pt idx="90">
                  <c:v>6729.4</c:v>
                </c:pt>
                <c:pt idx="91">
                  <c:v>5628.6</c:v>
                </c:pt>
                <c:pt idx="92">
                  <c:v>6137.9</c:v>
                </c:pt>
                <c:pt idx="93">
                  <c:v>5984.1</c:v>
                </c:pt>
                <c:pt idx="94">
                  <c:v>6841.4</c:v>
                </c:pt>
                <c:pt idx="95">
                  <c:v>8.2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3.9</c:v>
                </c:pt>
                <c:pt idx="102">
                  <c:v>0</c:v>
                </c:pt>
                <c:pt idx="103">
                  <c:v>0</c:v>
                </c:pt>
                <c:pt idx="104">
                  <c:v>4.2</c:v>
                </c:pt>
                <c:pt idx="105">
                  <c:v>0</c:v>
                </c:pt>
                <c:pt idx="106">
                  <c:v>10</c:v>
                </c:pt>
                <c:pt idx="107">
                  <c:v>4</c:v>
                </c:pt>
                <c:pt idx="108">
                  <c:v>0</c:v>
                </c:pt>
                <c:pt idx="109">
                  <c:v>4.2</c:v>
                </c:pt>
                <c:pt idx="110">
                  <c:v>21238.1</c:v>
                </c:pt>
                <c:pt idx="111">
                  <c:v>2379.9</c:v>
                </c:pt>
                <c:pt idx="112">
                  <c:v>879</c:v>
                </c:pt>
                <c:pt idx="113">
                  <c:v>7.7</c:v>
                </c:pt>
                <c:pt idx="114">
                  <c:v>8.2</c:v>
                </c:pt>
                <c:pt idx="115">
                  <c:v>8.5</c:v>
                </c:pt>
                <c:pt idx="116">
                  <c:v>8</c:v>
                </c:pt>
                <c:pt idx="117">
                  <c:v>12</c:v>
                </c:pt>
                <c:pt idx="118">
                  <c:v>7.6</c:v>
                </c:pt>
                <c:pt idx="119">
                  <c:v>8.1</c:v>
                </c:pt>
                <c:pt idx="120">
                  <c:v>12.4</c:v>
                </c:pt>
                <c:pt idx="121">
                  <c:v>7.5</c:v>
                </c:pt>
                <c:pt idx="122">
                  <c:v>3.5</c:v>
                </c:pt>
                <c:pt idx="123">
                  <c:v>905.7</c:v>
                </c:pt>
                <c:pt idx="124">
                  <c:v>18897.1</c:v>
                </c:pt>
                <c:pt idx="125">
                  <c:v>2073</c:v>
                </c:pt>
                <c:pt idx="126">
                  <c:v>14</c:v>
                </c:pt>
                <c:pt idx="127">
                  <c:v>14.5</c:v>
                </c:pt>
                <c:pt idx="128">
                  <c:v>4.5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8.1</c:v>
                </c:pt>
                <c:pt idx="134">
                  <c:v>0</c:v>
                </c:pt>
                <c:pt idx="135">
                  <c:v>4.2</c:v>
                </c:pt>
                <c:pt idx="136">
                  <c:v>0</c:v>
                </c:pt>
                <c:pt idx="137">
                  <c:v>8.2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4.2</c:v>
                </c:pt>
                <c:pt idx="143">
                  <c:v>11.2</c:v>
                </c:pt>
                <c:pt idx="144">
                  <c:v>8.2</c:v>
                </c:pt>
                <c:pt idx="145">
                  <c:v>4</c:v>
                </c:pt>
                <c:pt idx="146">
                  <c:v>0</c:v>
                </c:pt>
                <c:pt idx="147">
                  <c:v>4.5</c:v>
                </c:pt>
                <c:pt idx="148">
                  <c:v>8610.4</c:v>
                </c:pt>
                <c:pt idx="149">
                  <c:v>11998</c:v>
                </c:pt>
                <c:pt idx="150">
                  <c:v>1292.3</c:v>
                </c:pt>
                <c:pt idx="151">
                  <c:v>0</c:v>
                </c:pt>
                <c:pt idx="152">
                  <c:v>0</c:v>
                </c:pt>
                <c:pt idx="153">
                  <c:v>3.7</c:v>
                </c:pt>
                <c:pt idx="154">
                  <c:v>0</c:v>
                </c:pt>
                <c:pt idx="155">
                  <c:v>7718.9</c:v>
                </c:pt>
                <c:pt idx="156">
                  <c:v>2278.8</c:v>
                </c:pt>
                <c:pt idx="157">
                  <c:v>388.3</c:v>
                </c:pt>
                <c:pt idx="158">
                  <c:v>9.9</c:v>
                </c:pt>
                <c:pt idx="159">
                  <c:v>11.9</c:v>
                </c:pt>
                <c:pt idx="160">
                  <c:v>7.9</c:v>
                </c:pt>
                <c:pt idx="161">
                  <c:v>8.3</c:v>
                </c:pt>
                <c:pt idx="162">
                  <c:v>16.2</c:v>
                </c:pt>
                <c:pt idx="163">
                  <c:v>7.7</c:v>
                </c:pt>
                <c:pt idx="164">
                  <c:v>7.3</c:v>
                </c:pt>
                <c:pt idx="165">
                  <c:v>7.5</c:v>
                </c:pt>
                <c:pt idx="166">
                  <c:v>9.7</c:v>
                </c:pt>
                <c:pt idx="167">
                  <c:v>11.9</c:v>
                </c:pt>
                <c:pt idx="168">
                  <c:v>4.2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21.8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3.6</c:v>
                </c:pt>
                <c:pt idx="185">
                  <c:v>13.4</c:v>
                </c:pt>
                <c:pt idx="186">
                  <c:v>19977.9</c:v>
                </c:pt>
                <c:pt idx="187">
                  <c:v>1469.7</c:v>
                </c:pt>
                <c:pt idx="188">
                  <c:v>453.2</c:v>
                </c:pt>
                <c:pt idx="189">
                  <c:v>0</c:v>
                </c:pt>
                <c:pt idx="190">
                  <c:v>4.1</c:v>
                </c:pt>
                <c:pt idx="191">
                  <c:v>4.1</c:v>
                </c:pt>
                <c:pt idx="192">
                  <c:v>3.9</c:v>
                </c:pt>
                <c:pt idx="193">
                  <c:v>0</c:v>
                </c:pt>
                <c:pt idx="194">
                  <c:v>7.5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3.6</c:v>
                </c:pt>
                <c:pt idx="199">
                  <c:v>9.6</c:v>
                </c:pt>
                <c:pt idx="200">
                  <c:v>8</c:v>
                </c:pt>
                <c:pt idx="201">
                  <c:v>9.7</c:v>
                </c:pt>
                <c:pt idx="202">
                  <c:v>15.3</c:v>
                </c:pt>
                <c:pt idx="203">
                  <c:v>7.8</c:v>
                </c:pt>
                <c:pt idx="204">
                  <c:v>8.1</c:v>
                </c:pt>
                <c:pt idx="205">
                  <c:v>4.2</c:v>
                </c:pt>
                <c:pt idx="206">
                  <c:v>19.6</c:v>
                </c:pt>
                <c:pt idx="207">
                  <c:v>7.5</c:v>
                </c:pt>
                <c:pt idx="208">
                  <c:v>7.2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16919.3</c:v>
                </c:pt>
                <c:pt idx="217">
                  <c:v>1938</c:v>
                </c:pt>
                <c:pt idx="218">
                  <c:v>4.1</c:v>
                </c:pt>
                <c:pt idx="219">
                  <c:v>0</c:v>
                </c:pt>
                <c:pt idx="220">
                  <c:v>12</c:v>
                </c:pt>
                <c:pt idx="221">
                  <c:v>3.8</c:v>
                </c:pt>
                <c:pt idx="222">
                  <c:v>4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4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7.8</c:v>
                </c:pt>
                <c:pt idx="233">
                  <c:v>7.8</c:v>
                </c:pt>
                <c:pt idx="234">
                  <c:v>0</c:v>
                </c:pt>
                <c:pt idx="235">
                  <c:v>4.1</c:v>
                </c:pt>
                <c:pt idx="236">
                  <c:v>0</c:v>
                </c:pt>
                <c:pt idx="237">
                  <c:v>0</c:v>
                </c:pt>
                <c:pt idx="238">
                  <c:v>3.9</c:v>
                </c:pt>
                <c:pt idx="239">
                  <c:v>3.9</c:v>
                </c:pt>
                <c:pt idx="240">
                  <c:v>8.5</c:v>
                </c:pt>
                <c:pt idx="241">
                  <c:v>3.3</c:v>
                </c:pt>
                <c:pt idx="242">
                  <c:v>4.9</c:v>
                </c:pt>
                <c:pt idx="243">
                  <c:v>0</c:v>
                </c:pt>
                <c:pt idx="244">
                  <c:v>7.6</c:v>
                </c:pt>
                <c:pt idx="245">
                  <c:v>0</c:v>
                </c:pt>
                <c:pt idx="246">
                  <c:v>3470.9</c:v>
                </c:pt>
                <c:pt idx="247">
                  <c:v>16.8</c:v>
                </c:pt>
                <c:pt idx="248">
                  <c:v>11.9</c:v>
                </c:pt>
                <c:pt idx="249">
                  <c:v>0</c:v>
                </c:pt>
                <c:pt idx="250">
                  <c:v>0</c:v>
                </c:pt>
                <c:pt idx="251">
                  <c:v>126.5</c:v>
                </c:pt>
                <c:pt idx="252">
                  <c:v>0</c:v>
                </c:pt>
                <c:pt idx="253">
                  <c:v>0</c:v>
                </c:pt>
                <c:pt idx="254">
                  <c:v>16914.8</c:v>
                </c:pt>
                <c:pt idx="255">
                  <c:v>2044.5</c:v>
                </c:pt>
                <c:pt idx="256">
                  <c:v>1328.5</c:v>
                </c:pt>
                <c:pt idx="257">
                  <c:v>8.5</c:v>
                </c:pt>
                <c:pt idx="258">
                  <c:v>0</c:v>
                </c:pt>
                <c:pt idx="259">
                  <c:v>7.8</c:v>
                </c:pt>
                <c:pt idx="260">
                  <c:v>8.3</c:v>
                </c:pt>
                <c:pt idx="261">
                  <c:v>7.8</c:v>
                </c:pt>
                <c:pt idx="262">
                  <c:v>0</c:v>
                </c:pt>
                <c:pt idx="263">
                  <c:v>0</c:v>
                </c:pt>
                <c:pt idx="264">
                  <c:v>127.7</c:v>
                </c:pt>
                <c:pt idx="265">
                  <c:v>0</c:v>
                </c:pt>
                <c:pt idx="266">
                  <c:v>8.4</c:v>
                </c:pt>
                <c:pt idx="267">
                  <c:v>11.6</c:v>
                </c:pt>
                <c:pt idx="268">
                  <c:v>0</c:v>
                </c:pt>
                <c:pt idx="269">
                  <c:v>4</c:v>
                </c:pt>
                <c:pt idx="270">
                  <c:v>4.1</c:v>
                </c:pt>
                <c:pt idx="271">
                  <c:v>0</c:v>
                </c:pt>
                <c:pt idx="272">
                  <c:v>0</c:v>
                </c:pt>
                <c:pt idx="273">
                  <c:v>4</c:v>
                </c:pt>
                <c:pt idx="274">
                  <c:v>0</c:v>
                </c:pt>
                <c:pt idx="275">
                  <c:v>3.9</c:v>
                </c:pt>
                <c:pt idx="276">
                  <c:v>0</c:v>
                </c:pt>
                <c:pt idx="277">
                  <c:v>8.1</c:v>
                </c:pt>
                <c:pt idx="278">
                  <c:v>4</c:v>
                </c:pt>
                <c:pt idx="279">
                  <c:v>8</c:v>
                </c:pt>
                <c:pt idx="280">
                  <c:v>0</c:v>
                </c:pt>
                <c:pt idx="281">
                  <c:v>8</c:v>
                </c:pt>
                <c:pt idx="282">
                  <c:v>0</c:v>
                </c:pt>
                <c:pt idx="283">
                  <c:v>3.9</c:v>
                </c:pt>
                <c:pt idx="284">
                  <c:v>0</c:v>
                </c:pt>
                <c:pt idx="285">
                  <c:v>1564.5</c:v>
                </c:pt>
                <c:pt idx="286">
                  <c:v>8</c:v>
                </c:pt>
                <c:pt idx="287">
                  <c:v>8</c:v>
                </c:pt>
                <c:pt idx="288">
                  <c:v>8.2</c:v>
                </c:pt>
                <c:pt idx="289">
                  <c:v>4</c:v>
                </c:pt>
                <c:pt idx="290">
                  <c:v>3.8</c:v>
                </c:pt>
                <c:pt idx="291">
                  <c:v>4.1</c:v>
                </c:pt>
                <c:pt idx="292">
                  <c:v>8</c:v>
                </c:pt>
                <c:pt idx="293">
                  <c:v>16.1</c:v>
                </c:pt>
                <c:pt idx="294">
                  <c:v>20</c:v>
                </c:pt>
                <c:pt idx="295">
                  <c:v>4.1</c:v>
                </c:pt>
                <c:pt idx="296">
                  <c:v>0</c:v>
                </c:pt>
                <c:pt idx="297">
                  <c:v>0</c:v>
                </c:pt>
                <c:pt idx="298">
                  <c:v>3.9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4</c:v>
                </c:pt>
                <c:pt idx="306">
                  <c:v>8</c:v>
                </c:pt>
                <c:pt idx="307">
                  <c:v>0</c:v>
                </c:pt>
                <c:pt idx="308">
                  <c:v>0</c:v>
                </c:pt>
                <c:pt idx="309">
                  <c:v>12599.1</c:v>
                </c:pt>
                <c:pt idx="310">
                  <c:v>3525.2</c:v>
                </c:pt>
                <c:pt idx="311">
                  <c:v>1657.6</c:v>
                </c:pt>
                <c:pt idx="312">
                  <c:v>550.7</c:v>
                </c:pt>
                <c:pt idx="313">
                  <c:v>0</c:v>
                </c:pt>
                <c:pt idx="314">
                  <c:v>6.9</c:v>
                </c:pt>
                <c:pt idx="315">
                  <c:v>4.7</c:v>
                </c:pt>
                <c:pt idx="316">
                  <c:v>3.7</c:v>
                </c:pt>
                <c:pt idx="317">
                  <c:v>4.4</c:v>
                </c:pt>
                <c:pt idx="318">
                  <c:v>5393.6</c:v>
                </c:pt>
                <c:pt idx="319">
                  <c:v>43422.3</c:v>
                </c:pt>
                <c:pt idx="320">
                  <c:v>2979.7</c:v>
                </c:pt>
                <c:pt idx="321">
                  <c:v>1724.6</c:v>
                </c:pt>
                <c:pt idx="322">
                  <c:v>4</c:v>
                </c:pt>
                <c:pt idx="323">
                  <c:v>13.9</c:v>
                </c:pt>
                <c:pt idx="324">
                  <c:v>4</c:v>
                </c:pt>
                <c:pt idx="325">
                  <c:v>8.1</c:v>
                </c:pt>
                <c:pt idx="326">
                  <c:v>7.9</c:v>
                </c:pt>
                <c:pt idx="327">
                  <c:v>4</c:v>
                </c:pt>
                <c:pt idx="328">
                  <c:v>11.1</c:v>
                </c:pt>
                <c:pt idx="329">
                  <c:v>4.3</c:v>
                </c:pt>
                <c:pt idx="330">
                  <c:v>0</c:v>
                </c:pt>
                <c:pt idx="331">
                  <c:v>4</c:v>
                </c:pt>
                <c:pt idx="332">
                  <c:v>0</c:v>
                </c:pt>
                <c:pt idx="333">
                  <c:v>8.1</c:v>
                </c:pt>
                <c:pt idx="334">
                  <c:v>4</c:v>
                </c:pt>
                <c:pt idx="335">
                  <c:v>8</c:v>
                </c:pt>
                <c:pt idx="336">
                  <c:v>4</c:v>
                </c:pt>
                <c:pt idx="337">
                  <c:v>4</c:v>
                </c:pt>
                <c:pt idx="338">
                  <c:v>0</c:v>
                </c:pt>
                <c:pt idx="339">
                  <c:v>3.7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12</c:v>
                </c:pt>
                <c:pt idx="347">
                  <c:v>7.8</c:v>
                </c:pt>
                <c:pt idx="348">
                  <c:v>0</c:v>
                </c:pt>
                <c:pt idx="349">
                  <c:v>16</c:v>
                </c:pt>
                <c:pt idx="350">
                  <c:v>0</c:v>
                </c:pt>
                <c:pt idx="351">
                  <c:v>0</c:v>
                </c:pt>
                <c:pt idx="352">
                  <c:v>17996.3</c:v>
                </c:pt>
                <c:pt idx="353">
                  <c:v>660.8</c:v>
                </c:pt>
                <c:pt idx="354">
                  <c:v>1381.3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7.9</c:v>
                </c:pt>
                <c:pt idx="359">
                  <c:v>0</c:v>
                </c:pt>
                <c:pt idx="360">
                  <c:v>4</c:v>
                </c:pt>
                <c:pt idx="361">
                  <c:v>61.4</c:v>
                </c:pt>
                <c:pt idx="362">
                  <c:v>0</c:v>
                </c:pt>
                <c:pt idx="363">
                  <c:v>0</c:v>
                </c:pt>
                <c:pt idx="364">
                  <c:v>4.1</c:v>
                </c:pt>
                <c:pt idx="365">
                  <c:v>0</c:v>
                </c:pt>
                <c:pt idx="366">
                  <c:v>0</c:v>
                </c:pt>
                <c:pt idx="367">
                  <c:v>8.2</c:v>
                </c:pt>
                <c:pt idx="368">
                  <c:v>8.2</c:v>
                </c:pt>
                <c:pt idx="369">
                  <c:v>7.8</c:v>
                </c:pt>
                <c:pt idx="370">
                  <c:v>12.3</c:v>
                </c:pt>
                <c:pt idx="371">
                  <c:v>4</c:v>
                </c:pt>
                <c:pt idx="372">
                  <c:v>7.7</c:v>
                </c:pt>
                <c:pt idx="373">
                  <c:v>12.1</c:v>
                </c:pt>
                <c:pt idx="374">
                  <c:v>8.1</c:v>
                </c:pt>
                <c:pt idx="375">
                  <c:v>4.1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8</c:v>
                </c:pt>
              </c:numCache>
            </c:numRef>
          </c:val>
        </c:ser>
        <c:ser>
          <c:idx val="2"/>
          <c:order val="2"/>
          <c:tx>
            <c:v>Ctrl c18</c:v>
          </c:tx>
          <c:spPr>
            <a:ln w="28575"/>
          </c:spPr>
          <c:cat>
            <c:numRef>
              <c:f>Controllers!$Z$45:$Z$424</c:f>
              <c:numCache>
                <c:formatCode>General</c:formatCode>
                <c:ptCount val="380"/>
                <c:pt idx="0">
                  <c:v>42620.4615972222</c:v>
                </c:pt>
                <c:pt idx="1">
                  <c:v>42620.4616087963</c:v>
                </c:pt>
                <c:pt idx="2">
                  <c:v>42620.4616203704</c:v>
                </c:pt>
                <c:pt idx="3">
                  <c:v>42620.4616319444</c:v>
                </c:pt>
                <c:pt idx="4">
                  <c:v>42620.4616435185</c:v>
                </c:pt>
                <c:pt idx="5">
                  <c:v>42620.4616550926</c:v>
                </c:pt>
                <c:pt idx="6">
                  <c:v>42620.4616666667</c:v>
                </c:pt>
                <c:pt idx="7">
                  <c:v>42620.4616782407</c:v>
                </c:pt>
                <c:pt idx="8">
                  <c:v>42620.4616898148</c:v>
                </c:pt>
                <c:pt idx="9">
                  <c:v>42620.4617013889</c:v>
                </c:pt>
                <c:pt idx="10">
                  <c:v>42620.461712963</c:v>
                </c:pt>
                <c:pt idx="11">
                  <c:v>42620.461724537</c:v>
                </c:pt>
                <c:pt idx="12">
                  <c:v>42620.4617361111</c:v>
                </c:pt>
                <c:pt idx="13">
                  <c:v>42620.4617476852</c:v>
                </c:pt>
                <c:pt idx="14">
                  <c:v>42620.4617592593</c:v>
                </c:pt>
                <c:pt idx="15">
                  <c:v>42620.4617708333</c:v>
                </c:pt>
                <c:pt idx="16">
                  <c:v>42620.4617824074</c:v>
                </c:pt>
                <c:pt idx="17">
                  <c:v>42620.4617939815</c:v>
                </c:pt>
                <c:pt idx="18">
                  <c:v>42620.4618055556</c:v>
                </c:pt>
                <c:pt idx="19">
                  <c:v>42620.4628587963</c:v>
                </c:pt>
                <c:pt idx="20">
                  <c:v>42620.4628703704</c:v>
                </c:pt>
                <c:pt idx="21">
                  <c:v>42620.4628819444</c:v>
                </c:pt>
                <c:pt idx="22">
                  <c:v>42620.4628935185</c:v>
                </c:pt>
                <c:pt idx="23">
                  <c:v>42620.4629050926</c:v>
                </c:pt>
                <c:pt idx="24">
                  <c:v>42620.4629166667</c:v>
                </c:pt>
                <c:pt idx="25">
                  <c:v>42620.4629282407</c:v>
                </c:pt>
                <c:pt idx="26">
                  <c:v>42620.4629398148</c:v>
                </c:pt>
                <c:pt idx="27">
                  <c:v>42620.4629513889</c:v>
                </c:pt>
                <c:pt idx="28">
                  <c:v>42620.462962963</c:v>
                </c:pt>
                <c:pt idx="29">
                  <c:v>42620.462974537</c:v>
                </c:pt>
                <c:pt idx="30">
                  <c:v>42620.4629861111</c:v>
                </c:pt>
                <c:pt idx="31">
                  <c:v>42620.4629976852</c:v>
                </c:pt>
                <c:pt idx="32">
                  <c:v>42620.4630092593</c:v>
                </c:pt>
                <c:pt idx="33">
                  <c:v>42620.4630208333</c:v>
                </c:pt>
                <c:pt idx="34">
                  <c:v>42620.4630324074</c:v>
                </c:pt>
                <c:pt idx="35">
                  <c:v>42620.4630439815</c:v>
                </c:pt>
                <c:pt idx="36">
                  <c:v>42620.4630555556</c:v>
                </c:pt>
                <c:pt idx="37">
                  <c:v>42620.4630671296</c:v>
                </c:pt>
                <c:pt idx="38">
                  <c:v>42620.4640509259</c:v>
                </c:pt>
                <c:pt idx="39">
                  <c:v>42620.4640625</c:v>
                </c:pt>
                <c:pt idx="40">
                  <c:v>42620.4640740741</c:v>
                </c:pt>
                <c:pt idx="41">
                  <c:v>42620.4640856481</c:v>
                </c:pt>
                <c:pt idx="42">
                  <c:v>42620.4640972222</c:v>
                </c:pt>
                <c:pt idx="43">
                  <c:v>42620.4641087963</c:v>
                </c:pt>
                <c:pt idx="44">
                  <c:v>42620.4641203704</c:v>
                </c:pt>
                <c:pt idx="45">
                  <c:v>42620.4641319444</c:v>
                </c:pt>
                <c:pt idx="46">
                  <c:v>42620.4641435185</c:v>
                </c:pt>
                <c:pt idx="47">
                  <c:v>42620.4641550926</c:v>
                </c:pt>
                <c:pt idx="48">
                  <c:v>42620.4641666667</c:v>
                </c:pt>
                <c:pt idx="49">
                  <c:v>42620.4641782407</c:v>
                </c:pt>
                <c:pt idx="50">
                  <c:v>42620.4641898148</c:v>
                </c:pt>
                <c:pt idx="51">
                  <c:v>42620.4642013889</c:v>
                </c:pt>
                <c:pt idx="52">
                  <c:v>42620.464212963</c:v>
                </c:pt>
                <c:pt idx="53">
                  <c:v>42620.464224537</c:v>
                </c:pt>
                <c:pt idx="54">
                  <c:v>42620.4642361111</c:v>
                </c:pt>
                <c:pt idx="55">
                  <c:v>42620.4642476852</c:v>
                </c:pt>
                <c:pt idx="56">
                  <c:v>42620.4642592593</c:v>
                </c:pt>
                <c:pt idx="57">
                  <c:v>42620.4653356482</c:v>
                </c:pt>
                <c:pt idx="58">
                  <c:v>42620.4653472222</c:v>
                </c:pt>
                <c:pt idx="59">
                  <c:v>42620.4653587963</c:v>
                </c:pt>
                <c:pt idx="60">
                  <c:v>42620.4653703704</c:v>
                </c:pt>
                <c:pt idx="61">
                  <c:v>42620.4653819444</c:v>
                </c:pt>
                <c:pt idx="62">
                  <c:v>42620.4653935185</c:v>
                </c:pt>
                <c:pt idx="63">
                  <c:v>42620.4654050926</c:v>
                </c:pt>
                <c:pt idx="64">
                  <c:v>42620.4654166667</c:v>
                </c:pt>
                <c:pt idx="65">
                  <c:v>42620.4654282407</c:v>
                </c:pt>
                <c:pt idx="66">
                  <c:v>42620.4654398148</c:v>
                </c:pt>
                <c:pt idx="67">
                  <c:v>42620.4654513889</c:v>
                </c:pt>
                <c:pt idx="68">
                  <c:v>42620.465462963</c:v>
                </c:pt>
                <c:pt idx="69">
                  <c:v>42620.465474537</c:v>
                </c:pt>
                <c:pt idx="70">
                  <c:v>42620.4654861111</c:v>
                </c:pt>
                <c:pt idx="71">
                  <c:v>42620.4654976852</c:v>
                </c:pt>
                <c:pt idx="72">
                  <c:v>42620.4655092593</c:v>
                </c:pt>
                <c:pt idx="73">
                  <c:v>42620.4655208333</c:v>
                </c:pt>
                <c:pt idx="74">
                  <c:v>42620.4655324074</c:v>
                </c:pt>
                <c:pt idx="75">
                  <c:v>42620.4655439815</c:v>
                </c:pt>
                <c:pt idx="76">
                  <c:v>42620.4664930556</c:v>
                </c:pt>
                <c:pt idx="77">
                  <c:v>42620.4665046296</c:v>
                </c:pt>
                <c:pt idx="78">
                  <c:v>42620.4665162037</c:v>
                </c:pt>
                <c:pt idx="79">
                  <c:v>42620.4665277778</c:v>
                </c:pt>
                <c:pt idx="80">
                  <c:v>42620.4665393519</c:v>
                </c:pt>
                <c:pt idx="81">
                  <c:v>42620.4665509259</c:v>
                </c:pt>
                <c:pt idx="82">
                  <c:v>42620.4665625</c:v>
                </c:pt>
                <c:pt idx="83">
                  <c:v>42620.4665740741</c:v>
                </c:pt>
                <c:pt idx="84">
                  <c:v>42620.4665856482</c:v>
                </c:pt>
                <c:pt idx="85">
                  <c:v>42620.4665972222</c:v>
                </c:pt>
                <c:pt idx="86">
                  <c:v>42620.4666087963</c:v>
                </c:pt>
                <c:pt idx="87">
                  <c:v>42620.4666203704</c:v>
                </c:pt>
                <c:pt idx="88">
                  <c:v>42620.4666319444</c:v>
                </c:pt>
                <c:pt idx="89">
                  <c:v>42620.4666435185</c:v>
                </c:pt>
                <c:pt idx="90">
                  <c:v>42620.4666550926</c:v>
                </c:pt>
                <c:pt idx="91">
                  <c:v>42620.4666666667</c:v>
                </c:pt>
                <c:pt idx="92">
                  <c:v>42620.4666782407</c:v>
                </c:pt>
                <c:pt idx="93">
                  <c:v>42620.4666898148</c:v>
                </c:pt>
                <c:pt idx="94">
                  <c:v>42620.4667013889</c:v>
                </c:pt>
                <c:pt idx="95">
                  <c:v>42620.4678472222</c:v>
                </c:pt>
                <c:pt idx="96">
                  <c:v>42620.4678587963</c:v>
                </c:pt>
                <c:pt idx="97">
                  <c:v>42620.4678703704</c:v>
                </c:pt>
                <c:pt idx="98">
                  <c:v>42620.4678819444</c:v>
                </c:pt>
                <c:pt idx="99">
                  <c:v>42620.4678935185</c:v>
                </c:pt>
                <c:pt idx="100">
                  <c:v>42620.4679050926</c:v>
                </c:pt>
                <c:pt idx="101">
                  <c:v>42620.4679166667</c:v>
                </c:pt>
                <c:pt idx="102">
                  <c:v>42620.4679282407</c:v>
                </c:pt>
                <c:pt idx="103">
                  <c:v>42620.4679398148</c:v>
                </c:pt>
                <c:pt idx="104">
                  <c:v>42620.4679513889</c:v>
                </c:pt>
                <c:pt idx="105">
                  <c:v>42620.467962963</c:v>
                </c:pt>
                <c:pt idx="106">
                  <c:v>42620.467974537</c:v>
                </c:pt>
                <c:pt idx="107">
                  <c:v>42620.4679861111</c:v>
                </c:pt>
                <c:pt idx="108">
                  <c:v>42620.4679976852</c:v>
                </c:pt>
                <c:pt idx="109">
                  <c:v>42620.4680092593</c:v>
                </c:pt>
                <c:pt idx="110">
                  <c:v>42620.4680208333</c:v>
                </c:pt>
                <c:pt idx="111">
                  <c:v>42620.4680324074</c:v>
                </c:pt>
                <c:pt idx="112">
                  <c:v>42620.4680439815</c:v>
                </c:pt>
                <c:pt idx="113">
                  <c:v>42620.4680555556</c:v>
                </c:pt>
                <c:pt idx="114">
                  <c:v>42620.4693055556</c:v>
                </c:pt>
                <c:pt idx="115">
                  <c:v>42620.4693171296</c:v>
                </c:pt>
                <c:pt idx="116">
                  <c:v>42620.4693287037</c:v>
                </c:pt>
                <c:pt idx="117">
                  <c:v>42620.4693402778</c:v>
                </c:pt>
                <c:pt idx="118">
                  <c:v>42620.4693518519</c:v>
                </c:pt>
                <c:pt idx="119">
                  <c:v>42620.4693634259</c:v>
                </c:pt>
                <c:pt idx="120">
                  <c:v>42620.469375</c:v>
                </c:pt>
                <c:pt idx="121">
                  <c:v>42620.4693865741</c:v>
                </c:pt>
                <c:pt idx="122">
                  <c:v>42620.4693981481</c:v>
                </c:pt>
                <c:pt idx="123">
                  <c:v>42620.4694097222</c:v>
                </c:pt>
                <c:pt idx="124">
                  <c:v>42620.4694212963</c:v>
                </c:pt>
                <c:pt idx="125">
                  <c:v>42620.4694328704</c:v>
                </c:pt>
                <c:pt idx="126">
                  <c:v>42620.4694444444</c:v>
                </c:pt>
                <c:pt idx="127">
                  <c:v>42620.4694560185</c:v>
                </c:pt>
                <c:pt idx="128">
                  <c:v>42620.4694675926</c:v>
                </c:pt>
                <c:pt idx="129">
                  <c:v>42620.4694791667</c:v>
                </c:pt>
                <c:pt idx="130">
                  <c:v>42620.4694907407</c:v>
                </c:pt>
                <c:pt idx="131">
                  <c:v>42620.4695023148</c:v>
                </c:pt>
                <c:pt idx="132">
                  <c:v>42620.4695138889</c:v>
                </c:pt>
                <c:pt idx="133">
                  <c:v>42620.470625</c:v>
                </c:pt>
                <c:pt idx="134">
                  <c:v>42620.4706365741</c:v>
                </c:pt>
                <c:pt idx="135">
                  <c:v>42620.4706481481</c:v>
                </c:pt>
                <c:pt idx="136">
                  <c:v>42620.4706597222</c:v>
                </c:pt>
                <c:pt idx="137">
                  <c:v>42620.4706712963</c:v>
                </c:pt>
                <c:pt idx="138">
                  <c:v>42620.4706828704</c:v>
                </c:pt>
                <c:pt idx="139">
                  <c:v>42620.4706944444</c:v>
                </c:pt>
                <c:pt idx="140">
                  <c:v>42620.4707060185</c:v>
                </c:pt>
                <c:pt idx="141">
                  <c:v>42620.4707175926</c:v>
                </c:pt>
                <c:pt idx="142">
                  <c:v>42620.4707291667</c:v>
                </c:pt>
                <c:pt idx="143">
                  <c:v>42620.4707407407</c:v>
                </c:pt>
                <c:pt idx="144">
                  <c:v>42620.4707523148</c:v>
                </c:pt>
                <c:pt idx="145">
                  <c:v>42620.4707638889</c:v>
                </c:pt>
                <c:pt idx="146">
                  <c:v>42620.470775463</c:v>
                </c:pt>
                <c:pt idx="147">
                  <c:v>42620.470787037</c:v>
                </c:pt>
                <c:pt idx="148">
                  <c:v>42620.4707986111</c:v>
                </c:pt>
                <c:pt idx="149">
                  <c:v>42620.4708101852</c:v>
                </c:pt>
                <c:pt idx="150">
                  <c:v>42620.4708217593</c:v>
                </c:pt>
                <c:pt idx="151">
                  <c:v>42620.4708333333</c:v>
                </c:pt>
                <c:pt idx="152">
                  <c:v>42620.4718055556</c:v>
                </c:pt>
                <c:pt idx="153">
                  <c:v>42620.4718171296</c:v>
                </c:pt>
                <c:pt idx="154">
                  <c:v>42620.4718287037</c:v>
                </c:pt>
                <c:pt idx="155">
                  <c:v>42620.4718402778</c:v>
                </c:pt>
                <c:pt idx="156">
                  <c:v>42620.4718518518</c:v>
                </c:pt>
                <c:pt idx="157">
                  <c:v>42620.4718634259</c:v>
                </c:pt>
                <c:pt idx="158">
                  <c:v>42620.471875</c:v>
                </c:pt>
                <c:pt idx="159">
                  <c:v>42620.4718865741</c:v>
                </c:pt>
                <c:pt idx="160">
                  <c:v>42620.4718981481</c:v>
                </c:pt>
                <c:pt idx="161">
                  <c:v>42620.4719097222</c:v>
                </c:pt>
                <c:pt idx="162">
                  <c:v>42620.4719212963</c:v>
                </c:pt>
                <c:pt idx="163">
                  <c:v>42620.4719328704</c:v>
                </c:pt>
                <c:pt idx="164">
                  <c:v>42620.4719444444</c:v>
                </c:pt>
                <c:pt idx="165">
                  <c:v>42620.4719560185</c:v>
                </c:pt>
                <c:pt idx="166">
                  <c:v>42620.4719675926</c:v>
                </c:pt>
                <c:pt idx="167">
                  <c:v>42620.4719791667</c:v>
                </c:pt>
                <c:pt idx="168">
                  <c:v>42620.4719907407</c:v>
                </c:pt>
                <c:pt idx="169">
                  <c:v>42620.4720023148</c:v>
                </c:pt>
                <c:pt idx="170">
                  <c:v>42620.4720138889</c:v>
                </c:pt>
                <c:pt idx="171">
                  <c:v>42620.4730555556</c:v>
                </c:pt>
                <c:pt idx="172">
                  <c:v>42620.4730671296</c:v>
                </c:pt>
                <c:pt idx="173">
                  <c:v>42620.4730787037</c:v>
                </c:pt>
                <c:pt idx="174">
                  <c:v>42620.4730902778</c:v>
                </c:pt>
                <c:pt idx="175">
                  <c:v>42620.4731018519</c:v>
                </c:pt>
                <c:pt idx="176">
                  <c:v>42620.4731134259</c:v>
                </c:pt>
                <c:pt idx="177">
                  <c:v>42620.473125</c:v>
                </c:pt>
                <c:pt idx="178">
                  <c:v>42620.4731365741</c:v>
                </c:pt>
                <c:pt idx="179">
                  <c:v>42620.4731481482</c:v>
                </c:pt>
                <c:pt idx="180">
                  <c:v>42620.4731597222</c:v>
                </c:pt>
                <c:pt idx="181">
                  <c:v>42620.4731712963</c:v>
                </c:pt>
                <c:pt idx="182">
                  <c:v>42620.4731828704</c:v>
                </c:pt>
                <c:pt idx="183">
                  <c:v>42620.4731944444</c:v>
                </c:pt>
                <c:pt idx="184">
                  <c:v>42620.4732060185</c:v>
                </c:pt>
                <c:pt idx="185">
                  <c:v>42620.4732175926</c:v>
                </c:pt>
                <c:pt idx="186">
                  <c:v>42620.4732291667</c:v>
                </c:pt>
                <c:pt idx="187">
                  <c:v>42620.4732407407</c:v>
                </c:pt>
                <c:pt idx="188">
                  <c:v>42620.4732523148</c:v>
                </c:pt>
                <c:pt idx="189">
                  <c:v>42620.4732638889</c:v>
                </c:pt>
                <c:pt idx="190">
                  <c:v>42620.4742939815</c:v>
                </c:pt>
                <c:pt idx="191">
                  <c:v>42620.4743055556</c:v>
                </c:pt>
                <c:pt idx="192">
                  <c:v>42620.4743171296</c:v>
                </c:pt>
                <c:pt idx="193">
                  <c:v>42620.4743287037</c:v>
                </c:pt>
                <c:pt idx="194">
                  <c:v>42620.4743402778</c:v>
                </c:pt>
                <c:pt idx="195">
                  <c:v>42620.4743518519</c:v>
                </c:pt>
                <c:pt idx="196">
                  <c:v>42620.4743634259</c:v>
                </c:pt>
                <c:pt idx="197">
                  <c:v>42620.474375</c:v>
                </c:pt>
                <c:pt idx="198">
                  <c:v>42620.4743865741</c:v>
                </c:pt>
                <c:pt idx="199">
                  <c:v>42620.4743981482</c:v>
                </c:pt>
                <c:pt idx="200">
                  <c:v>42620.4744097222</c:v>
                </c:pt>
                <c:pt idx="201">
                  <c:v>42620.4744212963</c:v>
                </c:pt>
                <c:pt idx="202">
                  <c:v>42620.4744328704</c:v>
                </c:pt>
                <c:pt idx="203">
                  <c:v>42620.4744444444</c:v>
                </c:pt>
                <c:pt idx="204">
                  <c:v>42620.4744560185</c:v>
                </c:pt>
                <c:pt idx="205">
                  <c:v>42620.4744675926</c:v>
                </c:pt>
                <c:pt idx="206">
                  <c:v>42620.4744791667</c:v>
                </c:pt>
                <c:pt idx="207">
                  <c:v>42620.4744907407</c:v>
                </c:pt>
                <c:pt idx="208">
                  <c:v>42620.4745023148</c:v>
                </c:pt>
                <c:pt idx="209">
                  <c:v>42620.4755787037</c:v>
                </c:pt>
                <c:pt idx="210">
                  <c:v>42620.4755902778</c:v>
                </c:pt>
                <c:pt idx="211">
                  <c:v>42620.4756018519</c:v>
                </c:pt>
                <c:pt idx="212">
                  <c:v>42620.4756134259</c:v>
                </c:pt>
                <c:pt idx="213">
                  <c:v>42620.475625</c:v>
                </c:pt>
                <c:pt idx="214">
                  <c:v>42620.4756365741</c:v>
                </c:pt>
                <c:pt idx="215">
                  <c:v>42620.4756481481</c:v>
                </c:pt>
                <c:pt idx="216">
                  <c:v>42620.4756597222</c:v>
                </c:pt>
                <c:pt idx="217">
                  <c:v>42620.4756712963</c:v>
                </c:pt>
                <c:pt idx="218">
                  <c:v>42620.4756828704</c:v>
                </c:pt>
                <c:pt idx="219">
                  <c:v>42620.4756944444</c:v>
                </c:pt>
                <c:pt idx="220">
                  <c:v>42620.4757060185</c:v>
                </c:pt>
                <c:pt idx="221">
                  <c:v>42620.4757175926</c:v>
                </c:pt>
                <c:pt idx="222">
                  <c:v>42620.4757291667</c:v>
                </c:pt>
                <c:pt idx="223">
                  <c:v>42620.4757407407</c:v>
                </c:pt>
                <c:pt idx="224">
                  <c:v>42620.4757523148</c:v>
                </c:pt>
                <c:pt idx="225">
                  <c:v>42620.4757638889</c:v>
                </c:pt>
                <c:pt idx="226">
                  <c:v>42620.475775463</c:v>
                </c:pt>
                <c:pt idx="227">
                  <c:v>42620.475787037</c:v>
                </c:pt>
                <c:pt idx="228">
                  <c:v>42620.4768402778</c:v>
                </c:pt>
                <c:pt idx="229">
                  <c:v>42620.4768518519</c:v>
                </c:pt>
                <c:pt idx="230">
                  <c:v>42620.4768634259</c:v>
                </c:pt>
                <c:pt idx="231">
                  <c:v>42620.476875</c:v>
                </c:pt>
                <c:pt idx="232">
                  <c:v>42620.4768865741</c:v>
                </c:pt>
                <c:pt idx="233">
                  <c:v>42620.4768981481</c:v>
                </c:pt>
                <c:pt idx="234">
                  <c:v>42620.4769097222</c:v>
                </c:pt>
                <c:pt idx="235">
                  <c:v>42620.4769212963</c:v>
                </c:pt>
                <c:pt idx="236">
                  <c:v>42620.4769328704</c:v>
                </c:pt>
                <c:pt idx="237">
                  <c:v>42620.4769444444</c:v>
                </c:pt>
                <c:pt idx="238">
                  <c:v>42620.4769560185</c:v>
                </c:pt>
                <c:pt idx="239">
                  <c:v>42620.4769675926</c:v>
                </c:pt>
                <c:pt idx="240">
                  <c:v>42620.4769791667</c:v>
                </c:pt>
                <c:pt idx="241">
                  <c:v>42620.4769907407</c:v>
                </c:pt>
                <c:pt idx="242">
                  <c:v>42620.4770023148</c:v>
                </c:pt>
                <c:pt idx="243">
                  <c:v>42620.4770138889</c:v>
                </c:pt>
                <c:pt idx="244">
                  <c:v>42620.477025463</c:v>
                </c:pt>
                <c:pt idx="245">
                  <c:v>42620.477037037</c:v>
                </c:pt>
                <c:pt idx="246">
                  <c:v>42620.4770486111</c:v>
                </c:pt>
                <c:pt idx="247">
                  <c:v>42620.4780092593</c:v>
                </c:pt>
                <c:pt idx="248">
                  <c:v>42620.4780208333</c:v>
                </c:pt>
                <c:pt idx="249">
                  <c:v>42620.4780324074</c:v>
                </c:pt>
                <c:pt idx="250">
                  <c:v>42620.4780439815</c:v>
                </c:pt>
                <c:pt idx="251">
                  <c:v>42620.4780555556</c:v>
                </c:pt>
                <c:pt idx="252">
                  <c:v>42620.4780671296</c:v>
                </c:pt>
                <c:pt idx="253">
                  <c:v>42620.4780787037</c:v>
                </c:pt>
                <c:pt idx="254">
                  <c:v>42620.4780902778</c:v>
                </c:pt>
                <c:pt idx="255">
                  <c:v>42620.4781018519</c:v>
                </c:pt>
                <c:pt idx="256">
                  <c:v>42620.4781134259</c:v>
                </c:pt>
                <c:pt idx="257">
                  <c:v>42620.478125</c:v>
                </c:pt>
                <c:pt idx="258">
                  <c:v>42620.4781365741</c:v>
                </c:pt>
                <c:pt idx="259">
                  <c:v>42620.4781481481</c:v>
                </c:pt>
                <c:pt idx="260">
                  <c:v>42620.4781597222</c:v>
                </c:pt>
                <c:pt idx="261">
                  <c:v>42620.4781712963</c:v>
                </c:pt>
                <c:pt idx="262">
                  <c:v>42620.4781828704</c:v>
                </c:pt>
                <c:pt idx="263">
                  <c:v>42620.4781944444</c:v>
                </c:pt>
                <c:pt idx="264">
                  <c:v>42620.4782060185</c:v>
                </c:pt>
                <c:pt idx="265">
                  <c:v>42620.4782175926</c:v>
                </c:pt>
                <c:pt idx="266">
                  <c:v>42620.479224537</c:v>
                </c:pt>
                <c:pt idx="267">
                  <c:v>42620.4792361111</c:v>
                </c:pt>
                <c:pt idx="268">
                  <c:v>42620.4792476852</c:v>
                </c:pt>
                <c:pt idx="269">
                  <c:v>42620.4792592593</c:v>
                </c:pt>
                <c:pt idx="270">
                  <c:v>42620.4792708333</c:v>
                </c:pt>
                <c:pt idx="271">
                  <c:v>42620.4792824074</c:v>
                </c:pt>
                <c:pt idx="272">
                  <c:v>42620.4792939815</c:v>
                </c:pt>
                <c:pt idx="273">
                  <c:v>42620.4793055556</c:v>
                </c:pt>
                <c:pt idx="274">
                  <c:v>42620.4793171296</c:v>
                </c:pt>
                <c:pt idx="275">
                  <c:v>42620.4793287037</c:v>
                </c:pt>
                <c:pt idx="276">
                  <c:v>42620.4793402778</c:v>
                </c:pt>
                <c:pt idx="277">
                  <c:v>42620.4793518518</c:v>
                </c:pt>
                <c:pt idx="278">
                  <c:v>42620.4793634259</c:v>
                </c:pt>
                <c:pt idx="279">
                  <c:v>42620.479375</c:v>
                </c:pt>
                <c:pt idx="280">
                  <c:v>42620.4793865741</c:v>
                </c:pt>
                <c:pt idx="281">
                  <c:v>42620.4793981481</c:v>
                </c:pt>
                <c:pt idx="282">
                  <c:v>42620.4794097222</c:v>
                </c:pt>
                <c:pt idx="283">
                  <c:v>42620.4794212963</c:v>
                </c:pt>
                <c:pt idx="284">
                  <c:v>42620.4794328704</c:v>
                </c:pt>
                <c:pt idx="285">
                  <c:v>42620.4805324074</c:v>
                </c:pt>
                <c:pt idx="286">
                  <c:v>42620.4805439815</c:v>
                </c:pt>
                <c:pt idx="287">
                  <c:v>42620.4805555556</c:v>
                </c:pt>
                <c:pt idx="288">
                  <c:v>42620.4805671296</c:v>
                </c:pt>
                <c:pt idx="289">
                  <c:v>42620.4805787037</c:v>
                </c:pt>
                <c:pt idx="290">
                  <c:v>42620.4805902778</c:v>
                </c:pt>
                <c:pt idx="291">
                  <c:v>42620.4806018519</c:v>
                </c:pt>
                <c:pt idx="292">
                  <c:v>42620.4806134259</c:v>
                </c:pt>
                <c:pt idx="293">
                  <c:v>42620.480625</c:v>
                </c:pt>
                <c:pt idx="294">
                  <c:v>42620.4806365741</c:v>
                </c:pt>
                <c:pt idx="295">
                  <c:v>42620.4806481482</c:v>
                </c:pt>
                <c:pt idx="296">
                  <c:v>42620.4806597222</c:v>
                </c:pt>
                <c:pt idx="297">
                  <c:v>42620.4806712963</c:v>
                </c:pt>
                <c:pt idx="298">
                  <c:v>42620.4806828704</c:v>
                </c:pt>
                <c:pt idx="299">
                  <c:v>42620.4806944444</c:v>
                </c:pt>
                <c:pt idx="300">
                  <c:v>42620.4807060185</c:v>
                </c:pt>
                <c:pt idx="301">
                  <c:v>42620.4807175926</c:v>
                </c:pt>
                <c:pt idx="302">
                  <c:v>42620.4807291667</c:v>
                </c:pt>
                <c:pt idx="303">
                  <c:v>42620.4807407407</c:v>
                </c:pt>
                <c:pt idx="304">
                  <c:v>42620.4818518519</c:v>
                </c:pt>
                <c:pt idx="305">
                  <c:v>42620.4818634259</c:v>
                </c:pt>
                <c:pt idx="306">
                  <c:v>42620.481875</c:v>
                </c:pt>
                <c:pt idx="307">
                  <c:v>42620.4818865741</c:v>
                </c:pt>
                <c:pt idx="308">
                  <c:v>42620.4818981482</c:v>
                </c:pt>
                <c:pt idx="309">
                  <c:v>42620.4819097222</c:v>
                </c:pt>
                <c:pt idx="310">
                  <c:v>42620.4819212963</c:v>
                </c:pt>
                <c:pt idx="311">
                  <c:v>42620.4819328704</c:v>
                </c:pt>
                <c:pt idx="312">
                  <c:v>42620.4819444444</c:v>
                </c:pt>
                <c:pt idx="313">
                  <c:v>42620.4819560185</c:v>
                </c:pt>
                <c:pt idx="314">
                  <c:v>42620.4819675926</c:v>
                </c:pt>
                <c:pt idx="315">
                  <c:v>42620.4819791667</c:v>
                </c:pt>
                <c:pt idx="316">
                  <c:v>42620.4819907407</c:v>
                </c:pt>
                <c:pt idx="317">
                  <c:v>42620.4820023148</c:v>
                </c:pt>
                <c:pt idx="318">
                  <c:v>42620.4820138889</c:v>
                </c:pt>
                <c:pt idx="319">
                  <c:v>42620.482025463</c:v>
                </c:pt>
                <c:pt idx="320">
                  <c:v>42620.482037037</c:v>
                </c:pt>
                <c:pt idx="321">
                  <c:v>42620.4820486111</c:v>
                </c:pt>
                <c:pt idx="322">
                  <c:v>42620.4820601852</c:v>
                </c:pt>
                <c:pt idx="323">
                  <c:v>42620.4831018519</c:v>
                </c:pt>
                <c:pt idx="324">
                  <c:v>42620.4831134259</c:v>
                </c:pt>
                <c:pt idx="325">
                  <c:v>42620.483125</c:v>
                </c:pt>
                <c:pt idx="326">
                  <c:v>42620.4831365741</c:v>
                </c:pt>
                <c:pt idx="327">
                  <c:v>42620.4831481481</c:v>
                </c:pt>
                <c:pt idx="328">
                  <c:v>42620.4831597222</c:v>
                </c:pt>
                <c:pt idx="329">
                  <c:v>42620.4831712963</c:v>
                </c:pt>
                <c:pt idx="330">
                  <c:v>42620.4831828704</c:v>
                </c:pt>
                <c:pt idx="331">
                  <c:v>42620.4831944444</c:v>
                </c:pt>
                <c:pt idx="332">
                  <c:v>42620.4832060185</c:v>
                </c:pt>
                <c:pt idx="333">
                  <c:v>42620.4832175926</c:v>
                </c:pt>
                <c:pt idx="334">
                  <c:v>42620.4832291667</c:v>
                </c:pt>
                <c:pt idx="335">
                  <c:v>42620.4832407407</c:v>
                </c:pt>
                <c:pt idx="336">
                  <c:v>42620.4832523148</c:v>
                </c:pt>
                <c:pt idx="337">
                  <c:v>42620.4832638889</c:v>
                </c:pt>
                <c:pt idx="338">
                  <c:v>42620.483275463</c:v>
                </c:pt>
                <c:pt idx="339">
                  <c:v>42620.483287037</c:v>
                </c:pt>
                <c:pt idx="340">
                  <c:v>42620.4832986111</c:v>
                </c:pt>
                <c:pt idx="341">
                  <c:v>42620.4833101852</c:v>
                </c:pt>
                <c:pt idx="342">
                  <c:v>42620.4842939815</c:v>
                </c:pt>
                <c:pt idx="343">
                  <c:v>42620.4843055556</c:v>
                </c:pt>
                <c:pt idx="344">
                  <c:v>42620.4843171296</c:v>
                </c:pt>
                <c:pt idx="345">
                  <c:v>42620.4843287037</c:v>
                </c:pt>
                <c:pt idx="346">
                  <c:v>42620.4843402778</c:v>
                </c:pt>
                <c:pt idx="347">
                  <c:v>42620.4843518519</c:v>
                </c:pt>
                <c:pt idx="348">
                  <c:v>42620.4843634259</c:v>
                </c:pt>
                <c:pt idx="349">
                  <c:v>42620.484375</c:v>
                </c:pt>
                <c:pt idx="350">
                  <c:v>42620.4843865741</c:v>
                </c:pt>
                <c:pt idx="351">
                  <c:v>42620.4843981481</c:v>
                </c:pt>
                <c:pt idx="352">
                  <c:v>42620.4844097222</c:v>
                </c:pt>
                <c:pt idx="353">
                  <c:v>42620.4844212963</c:v>
                </c:pt>
                <c:pt idx="354">
                  <c:v>42620.4844328704</c:v>
                </c:pt>
                <c:pt idx="355">
                  <c:v>42620.4844444444</c:v>
                </c:pt>
                <c:pt idx="356">
                  <c:v>42620.4844560185</c:v>
                </c:pt>
                <c:pt idx="357">
                  <c:v>42620.4844675926</c:v>
                </c:pt>
                <c:pt idx="358">
                  <c:v>42620.4844791667</c:v>
                </c:pt>
                <c:pt idx="359">
                  <c:v>42620.4844907407</c:v>
                </c:pt>
                <c:pt idx="360">
                  <c:v>42620.4845023148</c:v>
                </c:pt>
                <c:pt idx="361">
                  <c:v>42620.485462963</c:v>
                </c:pt>
                <c:pt idx="362">
                  <c:v>42620.485474537</c:v>
                </c:pt>
                <c:pt idx="363">
                  <c:v>42620.4854861111</c:v>
                </c:pt>
                <c:pt idx="364">
                  <c:v>42620.4854976852</c:v>
                </c:pt>
                <c:pt idx="365">
                  <c:v>42620.4855092593</c:v>
                </c:pt>
                <c:pt idx="366">
                  <c:v>42620.4855208333</c:v>
                </c:pt>
                <c:pt idx="367">
                  <c:v>42620.4855324074</c:v>
                </c:pt>
                <c:pt idx="368">
                  <c:v>42620.4855439815</c:v>
                </c:pt>
                <c:pt idx="369">
                  <c:v>42620.4855555556</c:v>
                </c:pt>
                <c:pt idx="370">
                  <c:v>42620.4855671296</c:v>
                </c:pt>
                <c:pt idx="371">
                  <c:v>42620.4855787037</c:v>
                </c:pt>
                <c:pt idx="372">
                  <c:v>42620.4855902778</c:v>
                </c:pt>
                <c:pt idx="373">
                  <c:v>42620.4856018519</c:v>
                </c:pt>
                <c:pt idx="374">
                  <c:v>42620.4856134259</c:v>
                </c:pt>
                <c:pt idx="375">
                  <c:v>42620.485625</c:v>
                </c:pt>
                <c:pt idx="376">
                  <c:v>42620.4856365741</c:v>
                </c:pt>
                <c:pt idx="377">
                  <c:v>42620.4856481481</c:v>
                </c:pt>
                <c:pt idx="378">
                  <c:v>42620.4856597222</c:v>
                </c:pt>
                <c:pt idx="379">
                  <c:v>42620.4856712963</c:v>
                </c:pt>
              </c:numCache>
            </c:numRef>
          </c:cat>
          <c:val>
            <c:numRef>
              <c:f>Controllers!$AD$45:$AD$424</c:f>
              <c:numCache>
                <c:formatCode>General</c:formatCode>
                <c:ptCount val="380"/>
                <c:pt idx="0">
                  <c:v>45312.6</c:v>
                </c:pt>
                <c:pt idx="1">
                  <c:v>99740.3</c:v>
                </c:pt>
                <c:pt idx="2">
                  <c:v>24947.7</c:v>
                </c:pt>
                <c:pt idx="3">
                  <c:v>35242.1</c:v>
                </c:pt>
                <c:pt idx="4">
                  <c:v>105361.3</c:v>
                </c:pt>
                <c:pt idx="5">
                  <c:v>11659</c:v>
                </c:pt>
                <c:pt idx="6">
                  <c:v>44858.4</c:v>
                </c:pt>
                <c:pt idx="7">
                  <c:v>202309.8</c:v>
                </c:pt>
                <c:pt idx="8">
                  <c:v>1564.1</c:v>
                </c:pt>
                <c:pt idx="9">
                  <c:v>3694.5</c:v>
                </c:pt>
                <c:pt idx="10">
                  <c:v>5115.8</c:v>
                </c:pt>
                <c:pt idx="11">
                  <c:v>1109.5</c:v>
                </c:pt>
                <c:pt idx="12">
                  <c:v>1212860.8</c:v>
                </c:pt>
                <c:pt idx="13">
                  <c:v>451956</c:v>
                </c:pt>
                <c:pt idx="14">
                  <c:v>461581.5</c:v>
                </c:pt>
                <c:pt idx="15">
                  <c:v>501879</c:v>
                </c:pt>
                <c:pt idx="16">
                  <c:v>197067.6</c:v>
                </c:pt>
                <c:pt idx="17">
                  <c:v>6125.1</c:v>
                </c:pt>
                <c:pt idx="18">
                  <c:v>884.7</c:v>
                </c:pt>
                <c:pt idx="19">
                  <c:v>71401.5</c:v>
                </c:pt>
                <c:pt idx="20">
                  <c:v>47337.8</c:v>
                </c:pt>
                <c:pt idx="21">
                  <c:v>19496.7</c:v>
                </c:pt>
                <c:pt idx="22">
                  <c:v>21012.8</c:v>
                </c:pt>
                <c:pt idx="23">
                  <c:v>19669.3</c:v>
                </c:pt>
                <c:pt idx="24">
                  <c:v>23174.3</c:v>
                </c:pt>
                <c:pt idx="25">
                  <c:v>26256.3</c:v>
                </c:pt>
                <c:pt idx="26">
                  <c:v>51373.2</c:v>
                </c:pt>
                <c:pt idx="27">
                  <c:v>65509.2</c:v>
                </c:pt>
                <c:pt idx="28">
                  <c:v>31580</c:v>
                </c:pt>
                <c:pt idx="29">
                  <c:v>136952.4</c:v>
                </c:pt>
                <c:pt idx="30">
                  <c:v>75659.1</c:v>
                </c:pt>
                <c:pt idx="31">
                  <c:v>23632.6</c:v>
                </c:pt>
                <c:pt idx="32">
                  <c:v>22186.6</c:v>
                </c:pt>
                <c:pt idx="33">
                  <c:v>19460.1</c:v>
                </c:pt>
                <c:pt idx="34">
                  <c:v>20824</c:v>
                </c:pt>
                <c:pt idx="35">
                  <c:v>84938.8</c:v>
                </c:pt>
                <c:pt idx="36">
                  <c:v>57450.9</c:v>
                </c:pt>
                <c:pt idx="37">
                  <c:v>24389.7</c:v>
                </c:pt>
                <c:pt idx="38">
                  <c:v>48755.2</c:v>
                </c:pt>
                <c:pt idx="39">
                  <c:v>4963.6</c:v>
                </c:pt>
                <c:pt idx="40">
                  <c:v>51637.5</c:v>
                </c:pt>
                <c:pt idx="41">
                  <c:v>44673.3</c:v>
                </c:pt>
                <c:pt idx="42">
                  <c:v>7342.9</c:v>
                </c:pt>
                <c:pt idx="43">
                  <c:v>38151.1</c:v>
                </c:pt>
                <c:pt idx="44">
                  <c:v>5286.6</c:v>
                </c:pt>
                <c:pt idx="45">
                  <c:v>6299.7</c:v>
                </c:pt>
                <c:pt idx="46">
                  <c:v>30378.6</c:v>
                </c:pt>
                <c:pt idx="47">
                  <c:v>79697.8</c:v>
                </c:pt>
                <c:pt idx="48">
                  <c:v>565264</c:v>
                </c:pt>
                <c:pt idx="49">
                  <c:v>543430.4</c:v>
                </c:pt>
                <c:pt idx="50">
                  <c:v>754292.4</c:v>
                </c:pt>
                <c:pt idx="51">
                  <c:v>475236.3</c:v>
                </c:pt>
                <c:pt idx="52">
                  <c:v>16088</c:v>
                </c:pt>
                <c:pt idx="53">
                  <c:v>13703.4</c:v>
                </c:pt>
                <c:pt idx="54">
                  <c:v>8346.1</c:v>
                </c:pt>
                <c:pt idx="55">
                  <c:v>6720.2</c:v>
                </c:pt>
                <c:pt idx="56">
                  <c:v>8455.7</c:v>
                </c:pt>
                <c:pt idx="57">
                  <c:v>25330.7</c:v>
                </c:pt>
                <c:pt idx="58">
                  <c:v>108241</c:v>
                </c:pt>
                <c:pt idx="59">
                  <c:v>32216.5</c:v>
                </c:pt>
                <c:pt idx="60">
                  <c:v>20736.4</c:v>
                </c:pt>
                <c:pt idx="61">
                  <c:v>39980.2</c:v>
                </c:pt>
                <c:pt idx="62">
                  <c:v>76736.9</c:v>
                </c:pt>
                <c:pt idx="63">
                  <c:v>35548</c:v>
                </c:pt>
                <c:pt idx="64">
                  <c:v>27678.7</c:v>
                </c:pt>
                <c:pt idx="65">
                  <c:v>24739.6</c:v>
                </c:pt>
                <c:pt idx="66">
                  <c:v>23891.4</c:v>
                </c:pt>
                <c:pt idx="67">
                  <c:v>6582</c:v>
                </c:pt>
                <c:pt idx="68">
                  <c:v>10314.6</c:v>
                </c:pt>
                <c:pt idx="69">
                  <c:v>13152.9</c:v>
                </c:pt>
                <c:pt idx="70">
                  <c:v>79840.4</c:v>
                </c:pt>
                <c:pt idx="71">
                  <c:v>11275.7</c:v>
                </c:pt>
                <c:pt idx="72">
                  <c:v>43319</c:v>
                </c:pt>
                <c:pt idx="73">
                  <c:v>7128.6</c:v>
                </c:pt>
                <c:pt idx="74">
                  <c:v>11893.7</c:v>
                </c:pt>
                <c:pt idx="75">
                  <c:v>183192</c:v>
                </c:pt>
                <c:pt idx="76">
                  <c:v>3230.4</c:v>
                </c:pt>
                <c:pt idx="77">
                  <c:v>10318.8</c:v>
                </c:pt>
                <c:pt idx="78">
                  <c:v>2693.2</c:v>
                </c:pt>
                <c:pt idx="79">
                  <c:v>4308.3</c:v>
                </c:pt>
                <c:pt idx="80">
                  <c:v>3806.4</c:v>
                </c:pt>
                <c:pt idx="81">
                  <c:v>1083.3</c:v>
                </c:pt>
                <c:pt idx="82">
                  <c:v>1399.8</c:v>
                </c:pt>
                <c:pt idx="83">
                  <c:v>4638.7</c:v>
                </c:pt>
                <c:pt idx="84">
                  <c:v>9915.7</c:v>
                </c:pt>
                <c:pt idx="85">
                  <c:v>767650.9</c:v>
                </c:pt>
                <c:pt idx="86">
                  <c:v>443975.9</c:v>
                </c:pt>
                <c:pt idx="87">
                  <c:v>743366</c:v>
                </c:pt>
                <c:pt idx="88">
                  <c:v>743809.9</c:v>
                </c:pt>
                <c:pt idx="89">
                  <c:v>52251.7</c:v>
                </c:pt>
                <c:pt idx="90">
                  <c:v>125784</c:v>
                </c:pt>
                <c:pt idx="91">
                  <c:v>22976.9</c:v>
                </c:pt>
                <c:pt idx="92">
                  <c:v>117338.4</c:v>
                </c:pt>
                <c:pt idx="93">
                  <c:v>150123.9</c:v>
                </c:pt>
                <c:pt idx="94">
                  <c:v>10507.3</c:v>
                </c:pt>
                <c:pt idx="95">
                  <c:v>13340.7</c:v>
                </c:pt>
                <c:pt idx="96">
                  <c:v>117493.4</c:v>
                </c:pt>
                <c:pt idx="97">
                  <c:v>56308.8</c:v>
                </c:pt>
                <c:pt idx="98">
                  <c:v>340853.9</c:v>
                </c:pt>
                <c:pt idx="99">
                  <c:v>722.9</c:v>
                </c:pt>
                <c:pt idx="100">
                  <c:v>26628.3</c:v>
                </c:pt>
                <c:pt idx="101">
                  <c:v>104530.3</c:v>
                </c:pt>
                <c:pt idx="102">
                  <c:v>39</c:v>
                </c:pt>
                <c:pt idx="103">
                  <c:v>121946.3</c:v>
                </c:pt>
                <c:pt idx="104">
                  <c:v>2118.7</c:v>
                </c:pt>
                <c:pt idx="105">
                  <c:v>74690.6</c:v>
                </c:pt>
                <c:pt idx="106">
                  <c:v>665385.2</c:v>
                </c:pt>
                <c:pt idx="107">
                  <c:v>155646.9</c:v>
                </c:pt>
                <c:pt idx="108">
                  <c:v>643722.5</c:v>
                </c:pt>
                <c:pt idx="109">
                  <c:v>995670.2</c:v>
                </c:pt>
                <c:pt idx="110">
                  <c:v>744683.1</c:v>
                </c:pt>
                <c:pt idx="111">
                  <c:v>435832</c:v>
                </c:pt>
                <c:pt idx="112">
                  <c:v>49552.4</c:v>
                </c:pt>
                <c:pt idx="113">
                  <c:v>67930.6</c:v>
                </c:pt>
                <c:pt idx="114">
                  <c:v>1828.3</c:v>
                </c:pt>
                <c:pt idx="115">
                  <c:v>52943.2</c:v>
                </c:pt>
                <c:pt idx="116">
                  <c:v>25178.2</c:v>
                </c:pt>
                <c:pt idx="117">
                  <c:v>23185.5</c:v>
                </c:pt>
                <c:pt idx="118">
                  <c:v>572.9</c:v>
                </c:pt>
                <c:pt idx="119">
                  <c:v>80695.8</c:v>
                </c:pt>
                <c:pt idx="120">
                  <c:v>28947.3</c:v>
                </c:pt>
                <c:pt idx="121">
                  <c:v>171861.8</c:v>
                </c:pt>
                <c:pt idx="122">
                  <c:v>16946.4</c:v>
                </c:pt>
                <c:pt idx="123">
                  <c:v>206493.1</c:v>
                </c:pt>
                <c:pt idx="124">
                  <c:v>722399.6</c:v>
                </c:pt>
                <c:pt idx="125">
                  <c:v>1470421.2</c:v>
                </c:pt>
                <c:pt idx="126">
                  <c:v>1036.4</c:v>
                </c:pt>
                <c:pt idx="127">
                  <c:v>53087.9</c:v>
                </c:pt>
                <c:pt idx="128">
                  <c:v>5984.3</c:v>
                </c:pt>
                <c:pt idx="129">
                  <c:v>24946.6</c:v>
                </c:pt>
                <c:pt idx="130">
                  <c:v>51878.4</c:v>
                </c:pt>
                <c:pt idx="131">
                  <c:v>114259.6</c:v>
                </c:pt>
                <c:pt idx="132">
                  <c:v>331159.7</c:v>
                </c:pt>
                <c:pt idx="133">
                  <c:v>148843.2</c:v>
                </c:pt>
                <c:pt idx="134">
                  <c:v>3577.3</c:v>
                </c:pt>
                <c:pt idx="135">
                  <c:v>2013.8</c:v>
                </c:pt>
                <c:pt idx="136">
                  <c:v>0</c:v>
                </c:pt>
                <c:pt idx="137">
                  <c:v>0</c:v>
                </c:pt>
                <c:pt idx="138">
                  <c:v>104080.4</c:v>
                </c:pt>
                <c:pt idx="139">
                  <c:v>3971</c:v>
                </c:pt>
                <c:pt idx="140">
                  <c:v>3886</c:v>
                </c:pt>
                <c:pt idx="141">
                  <c:v>973.7</c:v>
                </c:pt>
                <c:pt idx="142">
                  <c:v>17622.4</c:v>
                </c:pt>
                <c:pt idx="143">
                  <c:v>3205</c:v>
                </c:pt>
                <c:pt idx="144">
                  <c:v>612.5</c:v>
                </c:pt>
                <c:pt idx="145">
                  <c:v>1479.6</c:v>
                </c:pt>
                <c:pt idx="146">
                  <c:v>66147.9</c:v>
                </c:pt>
                <c:pt idx="147">
                  <c:v>35888.8</c:v>
                </c:pt>
                <c:pt idx="148">
                  <c:v>98760.8</c:v>
                </c:pt>
                <c:pt idx="149">
                  <c:v>194849.8</c:v>
                </c:pt>
                <c:pt idx="150">
                  <c:v>1115198.8</c:v>
                </c:pt>
                <c:pt idx="151">
                  <c:v>170219.7</c:v>
                </c:pt>
                <c:pt idx="152">
                  <c:v>175133.5</c:v>
                </c:pt>
                <c:pt idx="153">
                  <c:v>40246.7</c:v>
                </c:pt>
                <c:pt idx="154">
                  <c:v>79125.3</c:v>
                </c:pt>
                <c:pt idx="155">
                  <c:v>379.1</c:v>
                </c:pt>
                <c:pt idx="156">
                  <c:v>21378.2</c:v>
                </c:pt>
                <c:pt idx="157">
                  <c:v>52054.5</c:v>
                </c:pt>
                <c:pt idx="158">
                  <c:v>1292.4</c:v>
                </c:pt>
                <c:pt idx="159">
                  <c:v>0</c:v>
                </c:pt>
                <c:pt idx="160">
                  <c:v>1669.7</c:v>
                </c:pt>
                <c:pt idx="161">
                  <c:v>4743.3</c:v>
                </c:pt>
                <c:pt idx="162">
                  <c:v>36601.8</c:v>
                </c:pt>
                <c:pt idx="163">
                  <c:v>69.1</c:v>
                </c:pt>
                <c:pt idx="164">
                  <c:v>1001.1</c:v>
                </c:pt>
                <c:pt idx="165">
                  <c:v>558</c:v>
                </c:pt>
                <c:pt idx="166">
                  <c:v>877.2</c:v>
                </c:pt>
                <c:pt idx="167">
                  <c:v>34748.9</c:v>
                </c:pt>
                <c:pt idx="168">
                  <c:v>7437.5</c:v>
                </c:pt>
                <c:pt idx="169">
                  <c:v>153888</c:v>
                </c:pt>
                <c:pt idx="170">
                  <c:v>8301.5</c:v>
                </c:pt>
                <c:pt idx="171">
                  <c:v>2033.7</c:v>
                </c:pt>
                <c:pt idx="172">
                  <c:v>790032.7</c:v>
                </c:pt>
                <c:pt idx="173">
                  <c:v>933772.4</c:v>
                </c:pt>
                <c:pt idx="174">
                  <c:v>173301.2</c:v>
                </c:pt>
                <c:pt idx="175">
                  <c:v>9089.9</c:v>
                </c:pt>
                <c:pt idx="176">
                  <c:v>6010.7</c:v>
                </c:pt>
                <c:pt idx="177">
                  <c:v>2584.1</c:v>
                </c:pt>
                <c:pt idx="178">
                  <c:v>111.5</c:v>
                </c:pt>
                <c:pt idx="179">
                  <c:v>157.4</c:v>
                </c:pt>
                <c:pt idx="180">
                  <c:v>73820.4</c:v>
                </c:pt>
                <c:pt idx="181">
                  <c:v>4503.1</c:v>
                </c:pt>
                <c:pt idx="182">
                  <c:v>42770.5</c:v>
                </c:pt>
                <c:pt idx="183">
                  <c:v>3423.9</c:v>
                </c:pt>
                <c:pt idx="184">
                  <c:v>2240.6</c:v>
                </c:pt>
                <c:pt idx="185">
                  <c:v>142.4</c:v>
                </c:pt>
                <c:pt idx="186">
                  <c:v>34674</c:v>
                </c:pt>
                <c:pt idx="187">
                  <c:v>873.4</c:v>
                </c:pt>
                <c:pt idx="188">
                  <c:v>146.3</c:v>
                </c:pt>
                <c:pt idx="189">
                  <c:v>59730.1</c:v>
                </c:pt>
                <c:pt idx="190">
                  <c:v>979</c:v>
                </c:pt>
                <c:pt idx="191">
                  <c:v>1070</c:v>
                </c:pt>
                <c:pt idx="192">
                  <c:v>33115.8</c:v>
                </c:pt>
                <c:pt idx="193">
                  <c:v>19891.2</c:v>
                </c:pt>
                <c:pt idx="194">
                  <c:v>1123.9</c:v>
                </c:pt>
                <c:pt idx="195">
                  <c:v>3061.5</c:v>
                </c:pt>
                <c:pt idx="196">
                  <c:v>205808.6</c:v>
                </c:pt>
                <c:pt idx="197">
                  <c:v>25506.8</c:v>
                </c:pt>
                <c:pt idx="198">
                  <c:v>71859.2</c:v>
                </c:pt>
                <c:pt idx="199">
                  <c:v>7969.2</c:v>
                </c:pt>
                <c:pt idx="200">
                  <c:v>49616.2</c:v>
                </c:pt>
                <c:pt idx="201">
                  <c:v>14350.8</c:v>
                </c:pt>
                <c:pt idx="202">
                  <c:v>471515.1</c:v>
                </c:pt>
                <c:pt idx="203">
                  <c:v>92979.7</c:v>
                </c:pt>
                <c:pt idx="204">
                  <c:v>1326769.1</c:v>
                </c:pt>
                <c:pt idx="205">
                  <c:v>346174.7</c:v>
                </c:pt>
                <c:pt idx="206">
                  <c:v>384405.7</c:v>
                </c:pt>
                <c:pt idx="207">
                  <c:v>9824.2</c:v>
                </c:pt>
                <c:pt idx="208">
                  <c:v>7643.8</c:v>
                </c:pt>
                <c:pt idx="209">
                  <c:v>177433.7</c:v>
                </c:pt>
                <c:pt idx="210">
                  <c:v>5918.8</c:v>
                </c:pt>
                <c:pt idx="211">
                  <c:v>21692.7</c:v>
                </c:pt>
                <c:pt idx="212">
                  <c:v>58680.5</c:v>
                </c:pt>
                <c:pt idx="213">
                  <c:v>417.6</c:v>
                </c:pt>
                <c:pt idx="214">
                  <c:v>5810.9</c:v>
                </c:pt>
                <c:pt idx="215">
                  <c:v>9502.7</c:v>
                </c:pt>
                <c:pt idx="216">
                  <c:v>8546.2</c:v>
                </c:pt>
                <c:pt idx="217">
                  <c:v>157525.4</c:v>
                </c:pt>
                <c:pt idx="218">
                  <c:v>7588.3</c:v>
                </c:pt>
                <c:pt idx="219">
                  <c:v>25143.5</c:v>
                </c:pt>
                <c:pt idx="220">
                  <c:v>17193.5</c:v>
                </c:pt>
                <c:pt idx="221">
                  <c:v>25110.7</c:v>
                </c:pt>
                <c:pt idx="222">
                  <c:v>75308.4</c:v>
                </c:pt>
                <c:pt idx="223">
                  <c:v>17794</c:v>
                </c:pt>
                <c:pt idx="224">
                  <c:v>14353.7</c:v>
                </c:pt>
                <c:pt idx="225">
                  <c:v>13766.4</c:v>
                </c:pt>
                <c:pt idx="226">
                  <c:v>27305.6</c:v>
                </c:pt>
                <c:pt idx="227">
                  <c:v>674.4</c:v>
                </c:pt>
                <c:pt idx="228">
                  <c:v>35455.3</c:v>
                </c:pt>
                <c:pt idx="229">
                  <c:v>13299.6</c:v>
                </c:pt>
                <c:pt idx="230">
                  <c:v>13734.1</c:v>
                </c:pt>
                <c:pt idx="231">
                  <c:v>52390.6</c:v>
                </c:pt>
                <c:pt idx="232">
                  <c:v>179718.7</c:v>
                </c:pt>
                <c:pt idx="233">
                  <c:v>1672347.1</c:v>
                </c:pt>
                <c:pt idx="234">
                  <c:v>633924.3</c:v>
                </c:pt>
                <c:pt idx="235">
                  <c:v>31528.1</c:v>
                </c:pt>
                <c:pt idx="236">
                  <c:v>55282.7</c:v>
                </c:pt>
                <c:pt idx="237">
                  <c:v>15753.5</c:v>
                </c:pt>
                <c:pt idx="238">
                  <c:v>11892.2</c:v>
                </c:pt>
                <c:pt idx="239">
                  <c:v>401139.1</c:v>
                </c:pt>
                <c:pt idx="240">
                  <c:v>83805.3</c:v>
                </c:pt>
                <c:pt idx="241">
                  <c:v>5809.3</c:v>
                </c:pt>
                <c:pt idx="242">
                  <c:v>666380.1</c:v>
                </c:pt>
                <c:pt idx="243">
                  <c:v>38954.4</c:v>
                </c:pt>
                <c:pt idx="244">
                  <c:v>15588.8</c:v>
                </c:pt>
                <c:pt idx="245">
                  <c:v>17188</c:v>
                </c:pt>
                <c:pt idx="246">
                  <c:v>40900.4</c:v>
                </c:pt>
                <c:pt idx="247">
                  <c:v>85646.8</c:v>
                </c:pt>
                <c:pt idx="248">
                  <c:v>50536.4</c:v>
                </c:pt>
                <c:pt idx="249">
                  <c:v>25530.3</c:v>
                </c:pt>
                <c:pt idx="250">
                  <c:v>26551.2</c:v>
                </c:pt>
                <c:pt idx="251">
                  <c:v>42136.8</c:v>
                </c:pt>
                <c:pt idx="252">
                  <c:v>15266.9</c:v>
                </c:pt>
                <c:pt idx="253">
                  <c:v>71358.2</c:v>
                </c:pt>
                <c:pt idx="254">
                  <c:v>25066.7</c:v>
                </c:pt>
                <c:pt idx="255">
                  <c:v>17153.6</c:v>
                </c:pt>
                <c:pt idx="256">
                  <c:v>156655.7</c:v>
                </c:pt>
                <c:pt idx="257">
                  <c:v>44556.7</c:v>
                </c:pt>
                <c:pt idx="258">
                  <c:v>359192.4</c:v>
                </c:pt>
                <c:pt idx="259">
                  <c:v>38424.9</c:v>
                </c:pt>
                <c:pt idx="260">
                  <c:v>17527</c:v>
                </c:pt>
                <c:pt idx="261">
                  <c:v>52612.1</c:v>
                </c:pt>
                <c:pt idx="262">
                  <c:v>328467.5</c:v>
                </c:pt>
                <c:pt idx="263">
                  <c:v>60368.9</c:v>
                </c:pt>
                <c:pt idx="264">
                  <c:v>22883.1</c:v>
                </c:pt>
                <c:pt idx="265">
                  <c:v>22469.8</c:v>
                </c:pt>
                <c:pt idx="266">
                  <c:v>57716.2</c:v>
                </c:pt>
                <c:pt idx="267">
                  <c:v>479.8</c:v>
                </c:pt>
                <c:pt idx="268">
                  <c:v>9553.3</c:v>
                </c:pt>
                <c:pt idx="269">
                  <c:v>219471.6</c:v>
                </c:pt>
                <c:pt idx="270">
                  <c:v>26867.5</c:v>
                </c:pt>
                <c:pt idx="271">
                  <c:v>195520</c:v>
                </c:pt>
                <c:pt idx="272">
                  <c:v>179693.1</c:v>
                </c:pt>
                <c:pt idx="273">
                  <c:v>945.1</c:v>
                </c:pt>
                <c:pt idx="274">
                  <c:v>566292.2</c:v>
                </c:pt>
                <c:pt idx="275">
                  <c:v>1058987.1</c:v>
                </c:pt>
                <c:pt idx="276">
                  <c:v>1308096.4</c:v>
                </c:pt>
                <c:pt idx="277">
                  <c:v>364754.2</c:v>
                </c:pt>
                <c:pt idx="278">
                  <c:v>33718.5</c:v>
                </c:pt>
                <c:pt idx="279">
                  <c:v>68886.1</c:v>
                </c:pt>
                <c:pt idx="280">
                  <c:v>18705.5</c:v>
                </c:pt>
                <c:pt idx="281">
                  <c:v>22441</c:v>
                </c:pt>
                <c:pt idx="282">
                  <c:v>387866.8</c:v>
                </c:pt>
                <c:pt idx="283">
                  <c:v>6116.4</c:v>
                </c:pt>
                <c:pt idx="284">
                  <c:v>31859.7</c:v>
                </c:pt>
                <c:pt idx="285">
                  <c:v>296694.4</c:v>
                </c:pt>
                <c:pt idx="286">
                  <c:v>13393</c:v>
                </c:pt>
                <c:pt idx="287">
                  <c:v>42450.5</c:v>
                </c:pt>
                <c:pt idx="288">
                  <c:v>9998.8</c:v>
                </c:pt>
                <c:pt idx="289">
                  <c:v>25016.3</c:v>
                </c:pt>
                <c:pt idx="290">
                  <c:v>48582.8</c:v>
                </c:pt>
                <c:pt idx="291">
                  <c:v>12833.8</c:v>
                </c:pt>
                <c:pt idx="292">
                  <c:v>10275.3</c:v>
                </c:pt>
                <c:pt idx="293">
                  <c:v>47417</c:v>
                </c:pt>
                <c:pt idx="294">
                  <c:v>12581.4</c:v>
                </c:pt>
                <c:pt idx="295">
                  <c:v>35358.4</c:v>
                </c:pt>
                <c:pt idx="296">
                  <c:v>74724.8</c:v>
                </c:pt>
                <c:pt idx="297">
                  <c:v>23408.8</c:v>
                </c:pt>
                <c:pt idx="298">
                  <c:v>25438.4</c:v>
                </c:pt>
                <c:pt idx="299">
                  <c:v>267567</c:v>
                </c:pt>
                <c:pt idx="300">
                  <c:v>663078.1</c:v>
                </c:pt>
                <c:pt idx="301">
                  <c:v>957125.7</c:v>
                </c:pt>
                <c:pt idx="302">
                  <c:v>448067.2</c:v>
                </c:pt>
                <c:pt idx="303">
                  <c:v>50020.1</c:v>
                </c:pt>
                <c:pt idx="304">
                  <c:v>22246.7</c:v>
                </c:pt>
                <c:pt idx="305">
                  <c:v>20040.4</c:v>
                </c:pt>
                <c:pt idx="306">
                  <c:v>59847.8</c:v>
                </c:pt>
                <c:pt idx="307">
                  <c:v>21703.6</c:v>
                </c:pt>
                <c:pt idx="308">
                  <c:v>87213.7</c:v>
                </c:pt>
                <c:pt idx="309">
                  <c:v>416534.8</c:v>
                </c:pt>
                <c:pt idx="310">
                  <c:v>22452.6</c:v>
                </c:pt>
                <c:pt idx="311">
                  <c:v>44945.4</c:v>
                </c:pt>
                <c:pt idx="312">
                  <c:v>42205.3</c:v>
                </c:pt>
                <c:pt idx="313">
                  <c:v>16395.5</c:v>
                </c:pt>
                <c:pt idx="314">
                  <c:v>146615.1</c:v>
                </c:pt>
                <c:pt idx="315">
                  <c:v>158611.7</c:v>
                </c:pt>
                <c:pt idx="316">
                  <c:v>49988.8</c:v>
                </c:pt>
                <c:pt idx="317">
                  <c:v>97848.2</c:v>
                </c:pt>
                <c:pt idx="318">
                  <c:v>47466.4</c:v>
                </c:pt>
                <c:pt idx="319">
                  <c:v>21191.6</c:v>
                </c:pt>
                <c:pt idx="320">
                  <c:v>74876.9</c:v>
                </c:pt>
                <c:pt idx="321">
                  <c:v>101242.8</c:v>
                </c:pt>
                <c:pt idx="322">
                  <c:v>20846.3</c:v>
                </c:pt>
                <c:pt idx="323">
                  <c:v>47323.6</c:v>
                </c:pt>
                <c:pt idx="324">
                  <c:v>161331.3</c:v>
                </c:pt>
                <c:pt idx="325">
                  <c:v>114851.9</c:v>
                </c:pt>
                <c:pt idx="326">
                  <c:v>249788</c:v>
                </c:pt>
                <c:pt idx="327">
                  <c:v>1509878.5</c:v>
                </c:pt>
                <c:pt idx="328">
                  <c:v>485213</c:v>
                </c:pt>
                <c:pt idx="329">
                  <c:v>409314.7</c:v>
                </c:pt>
                <c:pt idx="330">
                  <c:v>23465.1</c:v>
                </c:pt>
                <c:pt idx="331">
                  <c:v>17819.8</c:v>
                </c:pt>
                <c:pt idx="332">
                  <c:v>14351.8</c:v>
                </c:pt>
                <c:pt idx="333">
                  <c:v>35503.9</c:v>
                </c:pt>
                <c:pt idx="334">
                  <c:v>214237</c:v>
                </c:pt>
                <c:pt idx="335">
                  <c:v>20917.4</c:v>
                </c:pt>
                <c:pt idx="336">
                  <c:v>48145</c:v>
                </c:pt>
                <c:pt idx="337">
                  <c:v>23061.6</c:v>
                </c:pt>
                <c:pt idx="338">
                  <c:v>246471.3</c:v>
                </c:pt>
                <c:pt idx="339">
                  <c:v>89765.8</c:v>
                </c:pt>
                <c:pt idx="340">
                  <c:v>81329.4</c:v>
                </c:pt>
                <c:pt idx="341">
                  <c:v>14713.6</c:v>
                </c:pt>
                <c:pt idx="342">
                  <c:v>20452.4</c:v>
                </c:pt>
                <c:pt idx="343">
                  <c:v>71586.6</c:v>
                </c:pt>
                <c:pt idx="344">
                  <c:v>21694.1</c:v>
                </c:pt>
                <c:pt idx="345">
                  <c:v>25653.6</c:v>
                </c:pt>
                <c:pt idx="346">
                  <c:v>37497.9</c:v>
                </c:pt>
                <c:pt idx="347">
                  <c:v>26643.8</c:v>
                </c:pt>
                <c:pt idx="348">
                  <c:v>26113.8</c:v>
                </c:pt>
                <c:pt idx="349">
                  <c:v>30742.6</c:v>
                </c:pt>
                <c:pt idx="350">
                  <c:v>16638.7</c:v>
                </c:pt>
                <c:pt idx="351">
                  <c:v>33748.2</c:v>
                </c:pt>
                <c:pt idx="352">
                  <c:v>48074.4</c:v>
                </c:pt>
                <c:pt idx="353">
                  <c:v>68626.1</c:v>
                </c:pt>
                <c:pt idx="354">
                  <c:v>28538.1</c:v>
                </c:pt>
                <c:pt idx="355">
                  <c:v>58191.5</c:v>
                </c:pt>
                <c:pt idx="356">
                  <c:v>29013.6</c:v>
                </c:pt>
                <c:pt idx="357">
                  <c:v>40421.6</c:v>
                </c:pt>
                <c:pt idx="358">
                  <c:v>45387.6</c:v>
                </c:pt>
                <c:pt idx="359">
                  <c:v>28617.5</c:v>
                </c:pt>
                <c:pt idx="360">
                  <c:v>32019.3</c:v>
                </c:pt>
                <c:pt idx="361">
                  <c:v>12340.8</c:v>
                </c:pt>
                <c:pt idx="362">
                  <c:v>94047.1</c:v>
                </c:pt>
                <c:pt idx="363">
                  <c:v>11480</c:v>
                </c:pt>
                <c:pt idx="364">
                  <c:v>32745.7</c:v>
                </c:pt>
                <c:pt idx="365">
                  <c:v>59621.5</c:v>
                </c:pt>
                <c:pt idx="366">
                  <c:v>286619.5</c:v>
                </c:pt>
                <c:pt idx="367">
                  <c:v>3316</c:v>
                </c:pt>
                <c:pt idx="368">
                  <c:v>22058</c:v>
                </c:pt>
                <c:pt idx="369">
                  <c:v>452656</c:v>
                </c:pt>
                <c:pt idx="370">
                  <c:v>989453.5</c:v>
                </c:pt>
                <c:pt idx="371">
                  <c:v>35416.7</c:v>
                </c:pt>
                <c:pt idx="372">
                  <c:v>18639.9</c:v>
                </c:pt>
                <c:pt idx="373">
                  <c:v>20240</c:v>
                </c:pt>
                <c:pt idx="374">
                  <c:v>4265.5</c:v>
                </c:pt>
                <c:pt idx="375">
                  <c:v>32715.9</c:v>
                </c:pt>
                <c:pt idx="376">
                  <c:v>12551.6</c:v>
                </c:pt>
                <c:pt idx="377">
                  <c:v>20500.8</c:v>
                </c:pt>
                <c:pt idx="378">
                  <c:v>15254</c:v>
                </c:pt>
                <c:pt idx="379">
                  <c:v>9675.2</c:v>
                </c:pt>
              </c:numCache>
            </c:numRef>
          </c:val>
        </c:ser>
        <c:axId val="50040001"/>
        <c:axId val="50040002"/>
      </c:area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Date/Time</a:t>
                </a:r>
              </a:p>
            </c:rich>
          </c:tx>
          <c:layout/>
        </c:title>
        <c:numFmt formatCode="ddd m/d/yy hh:mm:ss" sourceLinked="0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KB Write Per Second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guds.847c8e32.tegu-2016.09.07.11.03.56 Wait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Ctrl c0</c:v>
          </c:tx>
          <c:spPr>
            <a:ln w="28575"/>
          </c:spPr>
          <c:marker>
            <c:symbol val="none"/>
          </c:marker>
          <c:cat>
            <c:numRef>
              <c:f>Controllers!$D$45:$D$424</c:f>
              <c:numCache>
                <c:formatCode>General</c:formatCode>
                <c:ptCount val="380"/>
                <c:pt idx="0">
                  <c:v>42620.4615972222</c:v>
                </c:pt>
                <c:pt idx="1">
                  <c:v>42620.4616087963</c:v>
                </c:pt>
                <c:pt idx="2">
                  <c:v>42620.4616203704</c:v>
                </c:pt>
                <c:pt idx="3">
                  <c:v>42620.4616319444</c:v>
                </c:pt>
                <c:pt idx="4">
                  <c:v>42620.4616435185</c:v>
                </c:pt>
                <c:pt idx="5">
                  <c:v>42620.4616550926</c:v>
                </c:pt>
                <c:pt idx="6">
                  <c:v>42620.4616666667</c:v>
                </c:pt>
                <c:pt idx="7">
                  <c:v>42620.4616782407</c:v>
                </c:pt>
                <c:pt idx="8">
                  <c:v>42620.4616898148</c:v>
                </c:pt>
                <c:pt idx="9">
                  <c:v>42620.4617013889</c:v>
                </c:pt>
                <c:pt idx="10">
                  <c:v>42620.461712963</c:v>
                </c:pt>
                <c:pt idx="11">
                  <c:v>42620.461724537</c:v>
                </c:pt>
                <c:pt idx="12">
                  <c:v>42620.4617361111</c:v>
                </c:pt>
                <c:pt idx="13">
                  <c:v>42620.4617476852</c:v>
                </c:pt>
                <c:pt idx="14">
                  <c:v>42620.4617592593</c:v>
                </c:pt>
                <c:pt idx="15">
                  <c:v>42620.4617708333</c:v>
                </c:pt>
                <c:pt idx="16">
                  <c:v>42620.4617824074</c:v>
                </c:pt>
                <c:pt idx="17">
                  <c:v>42620.4617939815</c:v>
                </c:pt>
                <c:pt idx="18">
                  <c:v>42620.4618055556</c:v>
                </c:pt>
                <c:pt idx="19">
                  <c:v>42620.4628587963</c:v>
                </c:pt>
                <c:pt idx="20">
                  <c:v>42620.4628703704</c:v>
                </c:pt>
                <c:pt idx="21">
                  <c:v>42620.4628819444</c:v>
                </c:pt>
                <c:pt idx="22">
                  <c:v>42620.4628935185</c:v>
                </c:pt>
                <c:pt idx="23">
                  <c:v>42620.4629050926</c:v>
                </c:pt>
                <c:pt idx="24">
                  <c:v>42620.4629166667</c:v>
                </c:pt>
                <c:pt idx="25">
                  <c:v>42620.4629282407</c:v>
                </c:pt>
                <c:pt idx="26">
                  <c:v>42620.4629398148</c:v>
                </c:pt>
                <c:pt idx="27">
                  <c:v>42620.4629513889</c:v>
                </c:pt>
                <c:pt idx="28">
                  <c:v>42620.462962963</c:v>
                </c:pt>
                <c:pt idx="29">
                  <c:v>42620.462974537</c:v>
                </c:pt>
                <c:pt idx="30">
                  <c:v>42620.4629861111</c:v>
                </c:pt>
                <c:pt idx="31">
                  <c:v>42620.4629976852</c:v>
                </c:pt>
                <c:pt idx="32">
                  <c:v>42620.4630092593</c:v>
                </c:pt>
                <c:pt idx="33">
                  <c:v>42620.4630208333</c:v>
                </c:pt>
                <c:pt idx="34">
                  <c:v>42620.4630324074</c:v>
                </c:pt>
                <c:pt idx="35">
                  <c:v>42620.4630439815</c:v>
                </c:pt>
                <c:pt idx="36">
                  <c:v>42620.4630555556</c:v>
                </c:pt>
                <c:pt idx="37">
                  <c:v>42620.4630671296</c:v>
                </c:pt>
                <c:pt idx="38">
                  <c:v>42620.4640509259</c:v>
                </c:pt>
                <c:pt idx="39">
                  <c:v>42620.4640625</c:v>
                </c:pt>
                <c:pt idx="40">
                  <c:v>42620.4640740741</c:v>
                </c:pt>
                <c:pt idx="41">
                  <c:v>42620.4640856481</c:v>
                </c:pt>
                <c:pt idx="42">
                  <c:v>42620.4640972222</c:v>
                </c:pt>
                <c:pt idx="43">
                  <c:v>42620.4641087963</c:v>
                </c:pt>
                <c:pt idx="44">
                  <c:v>42620.4641203704</c:v>
                </c:pt>
                <c:pt idx="45">
                  <c:v>42620.4641319444</c:v>
                </c:pt>
                <c:pt idx="46">
                  <c:v>42620.4641435185</c:v>
                </c:pt>
                <c:pt idx="47">
                  <c:v>42620.4641550926</c:v>
                </c:pt>
                <c:pt idx="48">
                  <c:v>42620.4641666667</c:v>
                </c:pt>
                <c:pt idx="49">
                  <c:v>42620.4641782407</c:v>
                </c:pt>
                <c:pt idx="50">
                  <c:v>42620.4641898148</c:v>
                </c:pt>
                <c:pt idx="51">
                  <c:v>42620.4642013889</c:v>
                </c:pt>
                <c:pt idx="52">
                  <c:v>42620.464212963</c:v>
                </c:pt>
                <c:pt idx="53">
                  <c:v>42620.464224537</c:v>
                </c:pt>
                <c:pt idx="54">
                  <c:v>42620.4642361111</c:v>
                </c:pt>
                <c:pt idx="55">
                  <c:v>42620.4642476852</c:v>
                </c:pt>
                <c:pt idx="56">
                  <c:v>42620.4642592593</c:v>
                </c:pt>
                <c:pt idx="57">
                  <c:v>42620.4653356482</c:v>
                </c:pt>
                <c:pt idx="58">
                  <c:v>42620.4653472222</c:v>
                </c:pt>
                <c:pt idx="59">
                  <c:v>42620.4653587963</c:v>
                </c:pt>
                <c:pt idx="60">
                  <c:v>42620.4653703704</c:v>
                </c:pt>
                <c:pt idx="61">
                  <c:v>42620.4653819444</c:v>
                </c:pt>
                <c:pt idx="62">
                  <c:v>42620.4653935185</c:v>
                </c:pt>
                <c:pt idx="63">
                  <c:v>42620.4654050926</c:v>
                </c:pt>
                <c:pt idx="64">
                  <c:v>42620.4654166667</c:v>
                </c:pt>
                <c:pt idx="65">
                  <c:v>42620.4654282407</c:v>
                </c:pt>
                <c:pt idx="66">
                  <c:v>42620.4654398148</c:v>
                </c:pt>
                <c:pt idx="67">
                  <c:v>42620.4654513889</c:v>
                </c:pt>
                <c:pt idx="68">
                  <c:v>42620.465462963</c:v>
                </c:pt>
                <c:pt idx="69">
                  <c:v>42620.465474537</c:v>
                </c:pt>
                <c:pt idx="70">
                  <c:v>42620.4654861111</c:v>
                </c:pt>
                <c:pt idx="71">
                  <c:v>42620.4654976852</c:v>
                </c:pt>
                <c:pt idx="72">
                  <c:v>42620.4655092593</c:v>
                </c:pt>
                <c:pt idx="73">
                  <c:v>42620.4655208333</c:v>
                </c:pt>
                <c:pt idx="74">
                  <c:v>42620.4655324074</c:v>
                </c:pt>
                <c:pt idx="75">
                  <c:v>42620.4655439815</c:v>
                </c:pt>
                <c:pt idx="76">
                  <c:v>42620.4664930556</c:v>
                </c:pt>
                <c:pt idx="77">
                  <c:v>42620.4665046296</c:v>
                </c:pt>
                <c:pt idx="78">
                  <c:v>42620.4665162037</c:v>
                </c:pt>
                <c:pt idx="79">
                  <c:v>42620.4665277778</c:v>
                </c:pt>
                <c:pt idx="80">
                  <c:v>42620.4665393519</c:v>
                </c:pt>
                <c:pt idx="81">
                  <c:v>42620.4665509259</c:v>
                </c:pt>
                <c:pt idx="82">
                  <c:v>42620.4665625</c:v>
                </c:pt>
                <c:pt idx="83">
                  <c:v>42620.4665740741</c:v>
                </c:pt>
                <c:pt idx="84">
                  <c:v>42620.4665856482</c:v>
                </c:pt>
                <c:pt idx="85">
                  <c:v>42620.4665972222</c:v>
                </c:pt>
                <c:pt idx="86">
                  <c:v>42620.4666087963</c:v>
                </c:pt>
                <c:pt idx="87">
                  <c:v>42620.4666203704</c:v>
                </c:pt>
                <c:pt idx="88">
                  <c:v>42620.4666319444</c:v>
                </c:pt>
                <c:pt idx="89">
                  <c:v>42620.4666435185</c:v>
                </c:pt>
                <c:pt idx="90">
                  <c:v>42620.4666550926</c:v>
                </c:pt>
                <c:pt idx="91">
                  <c:v>42620.4666666667</c:v>
                </c:pt>
                <c:pt idx="92">
                  <c:v>42620.4666782407</c:v>
                </c:pt>
                <c:pt idx="93">
                  <c:v>42620.4666898148</c:v>
                </c:pt>
                <c:pt idx="94">
                  <c:v>42620.4667013889</c:v>
                </c:pt>
                <c:pt idx="95">
                  <c:v>42620.4678472222</c:v>
                </c:pt>
                <c:pt idx="96">
                  <c:v>42620.4678587963</c:v>
                </c:pt>
                <c:pt idx="97">
                  <c:v>42620.4678703704</c:v>
                </c:pt>
                <c:pt idx="98">
                  <c:v>42620.4678819444</c:v>
                </c:pt>
                <c:pt idx="99">
                  <c:v>42620.4678935185</c:v>
                </c:pt>
                <c:pt idx="100">
                  <c:v>42620.4679050926</c:v>
                </c:pt>
                <c:pt idx="101">
                  <c:v>42620.4679166667</c:v>
                </c:pt>
                <c:pt idx="102">
                  <c:v>42620.4679282407</c:v>
                </c:pt>
                <c:pt idx="103">
                  <c:v>42620.4679398148</c:v>
                </c:pt>
                <c:pt idx="104">
                  <c:v>42620.4679513889</c:v>
                </c:pt>
                <c:pt idx="105">
                  <c:v>42620.467962963</c:v>
                </c:pt>
                <c:pt idx="106">
                  <c:v>42620.467974537</c:v>
                </c:pt>
                <c:pt idx="107">
                  <c:v>42620.4679861111</c:v>
                </c:pt>
                <c:pt idx="108">
                  <c:v>42620.4679976852</c:v>
                </c:pt>
                <c:pt idx="109">
                  <c:v>42620.4680092593</c:v>
                </c:pt>
                <c:pt idx="110">
                  <c:v>42620.4680208333</c:v>
                </c:pt>
                <c:pt idx="111">
                  <c:v>42620.4680324074</c:v>
                </c:pt>
                <c:pt idx="112">
                  <c:v>42620.4680439815</c:v>
                </c:pt>
                <c:pt idx="113">
                  <c:v>42620.4680555556</c:v>
                </c:pt>
                <c:pt idx="114">
                  <c:v>42620.4693055556</c:v>
                </c:pt>
                <c:pt idx="115">
                  <c:v>42620.4693171296</c:v>
                </c:pt>
                <c:pt idx="116">
                  <c:v>42620.4693287037</c:v>
                </c:pt>
                <c:pt idx="117">
                  <c:v>42620.4693402778</c:v>
                </c:pt>
                <c:pt idx="118">
                  <c:v>42620.4693518519</c:v>
                </c:pt>
                <c:pt idx="119">
                  <c:v>42620.4693634259</c:v>
                </c:pt>
                <c:pt idx="120">
                  <c:v>42620.469375</c:v>
                </c:pt>
                <c:pt idx="121">
                  <c:v>42620.4693865741</c:v>
                </c:pt>
                <c:pt idx="122">
                  <c:v>42620.4693981481</c:v>
                </c:pt>
                <c:pt idx="123">
                  <c:v>42620.4694097222</c:v>
                </c:pt>
                <c:pt idx="124">
                  <c:v>42620.4694212963</c:v>
                </c:pt>
                <c:pt idx="125">
                  <c:v>42620.4694328704</c:v>
                </c:pt>
                <c:pt idx="126">
                  <c:v>42620.4694444444</c:v>
                </c:pt>
                <c:pt idx="127">
                  <c:v>42620.4694560185</c:v>
                </c:pt>
                <c:pt idx="128">
                  <c:v>42620.4694675926</c:v>
                </c:pt>
                <c:pt idx="129">
                  <c:v>42620.4694791667</c:v>
                </c:pt>
                <c:pt idx="130">
                  <c:v>42620.4694907407</c:v>
                </c:pt>
                <c:pt idx="131">
                  <c:v>42620.4695023148</c:v>
                </c:pt>
                <c:pt idx="132">
                  <c:v>42620.4695138889</c:v>
                </c:pt>
                <c:pt idx="133">
                  <c:v>42620.470625</c:v>
                </c:pt>
                <c:pt idx="134">
                  <c:v>42620.4706365741</c:v>
                </c:pt>
                <c:pt idx="135">
                  <c:v>42620.4706481481</c:v>
                </c:pt>
                <c:pt idx="136">
                  <c:v>42620.4706597222</c:v>
                </c:pt>
                <c:pt idx="137">
                  <c:v>42620.4706712963</c:v>
                </c:pt>
                <c:pt idx="138">
                  <c:v>42620.4706828704</c:v>
                </c:pt>
                <c:pt idx="139">
                  <c:v>42620.4706944444</c:v>
                </c:pt>
                <c:pt idx="140">
                  <c:v>42620.4707060185</c:v>
                </c:pt>
                <c:pt idx="141">
                  <c:v>42620.4707175926</c:v>
                </c:pt>
                <c:pt idx="142">
                  <c:v>42620.4707291667</c:v>
                </c:pt>
                <c:pt idx="143">
                  <c:v>42620.4707407407</c:v>
                </c:pt>
                <c:pt idx="144">
                  <c:v>42620.4707523148</c:v>
                </c:pt>
                <c:pt idx="145">
                  <c:v>42620.4707638889</c:v>
                </c:pt>
                <c:pt idx="146">
                  <c:v>42620.470775463</c:v>
                </c:pt>
                <c:pt idx="147">
                  <c:v>42620.470787037</c:v>
                </c:pt>
                <c:pt idx="148">
                  <c:v>42620.4707986111</c:v>
                </c:pt>
                <c:pt idx="149">
                  <c:v>42620.4708101852</c:v>
                </c:pt>
                <c:pt idx="150">
                  <c:v>42620.4708217593</c:v>
                </c:pt>
                <c:pt idx="151">
                  <c:v>42620.4708333333</c:v>
                </c:pt>
                <c:pt idx="152">
                  <c:v>42620.4718055556</c:v>
                </c:pt>
                <c:pt idx="153">
                  <c:v>42620.4718171296</c:v>
                </c:pt>
                <c:pt idx="154">
                  <c:v>42620.4718287037</c:v>
                </c:pt>
                <c:pt idx="155">
                  <c:v>42620.4718402778</c:v>
                </c:pt>
                <c:pt idx="156">
                  <c:v>42620.4718518518</c:v>
                </c:pt>
                <c:pt idx="157">
                  <c:v>42620.4718634259</c:v>
                </c:pt>
                <c:pt idx="158">
                  <c:v>42620.471875</c:v>
                </c:pt>
                <c:pt idx="159">
                  <c:v>42620.4718865741</c:v>
                </c:pt>
                <c:pt idx="160">
                  <c:v>42620.4718981481</c:v>
                </c:pt>
                <c:pt idx="161">
                  <c:v>42620.4719097222</c:v>
                </c:pt>
                <c:pt idx="162">
                  <c:v>42620.4719212963</c:v>
                </c:pt>
                <c:pt idx="163">
                  <c:v>42620.4719328704</c:v>
                </c:pt>
                <c:pt idx="164">
                  <c:v>42620.4719444444</c:v>
                </c:pt>
                <c:pt idx="165">
                  <c:v>42620.4719560185</c:v>
                </c:pt>
                <c:pt idx="166">
                  <c:v>42620.4719675926</c:v>
                </c:pt>
                <c:pt idx="167">
                  <c:v>42620.4719791667</c:v>
                </c:pt>
                <c:pt idx="168">
                  <c:v>42620.4719907407</c:v>
                </c:pt>
                <c:pt idx="169">
                  <c:v>42620.4720023148</c:v>
                </c:pt>
                <c:pt idx="170">
                  <c:v>42620.4720138889</c:v>
                </c:pt>
                <c:pt idx="171">
                  <c:v>42620.4730555556</c:v>
                </c:pt>
                <c:pt idx="172">
                  <c:v>42620.4730671296</c:v>
                </c:pt>
                <c:pt idx="173">
                  <c:v>42620.4730787037</c:v>
                </c:pt>
                <c:pt idx="174">
                  <c:v>42620.4730902778</c:v>
                </c:pt>
                <c:pt idx="175">
                  <c:v>42620.4731018519</c:v>
                </c:pt>
                <c:pt idx="176">
                  <c:v>42620.4731134259</c:v>
                </c:pt>
                <c:pt idx="177">
                  <c:v>42620.473125</c:v>
                </c:pt>
                <c:pt idx="178">
                  <c:v>42620.4731365741</c:v>
                </c:pt>
                <c:pt idx="179">
                  <c:v>42620.4731481482</c:v>
                </c:pt>
                <c:pt idx="180">
                  <c:v>42620.4731597222</c:v>
                </c:pt>
                <c:pt idx="181">
                  <c:v>42620.4731712963</c:v>
                </c:pt>
                <c:pt idx="182">
                  <c:v>42620.4731828704</c:v>
                </c:pt>
                <c:pt idx="183">
                  <c:v>42620.4731944444</c:v>
                </c:pt>
                <c:pt idx="184">
                  <c:v>42620.4732060185</c:v>
                </c:pt>
                <c:pt idx="185">
                  <c:v>42620.4732175926</c:v>
                </c:pt>
                <c:pt idx="186">
                  <c:v>42620.4732291667</c:v>
                </c:pt>
                <c:pt idx="187">
                  <c:v>42620.4732407407</c:v>
                </c:pt>
                <c:pt idx="188">
                  <c:v>42620.4732523148</c:v>
                </c:pt>
                <c:pt idx="189">
                  <c:v>42620.4732638889</c:v>
                </c:pt>
                <c:pt idx="190">
                  <c:v>42620.4742939815</c:v>
                </c:pt>
                <c:pt idx="191">
                  <c:v>42620.4743055556</c:v>
                </c:pt>
                <c:pt idx="192">
                  <c:v>42620.4743171296</c:v>
                </c:pt>
                <c:pt idx="193">
                  <c:v>42620.4743287037</c:v>
                </c:pt>
                <c:pt idx="194">
                  <c:v>42620.4743402778</c:v>
                </c:pt>
                <c:pt idx="195">
                  <c:v>42620.4743518519</c:v>
                </c:pt>
                <c:pt idx="196">
                  <c:v>42620.4743634259</c:v>
                </c:pt>
                <c:pt idx="197">
                  <c:v>42620.474375</c:v>
                </c:pt>
                <c:pt idx="198">
                  <c:v>42620.4743865741</c:v>
                </c:pt>
                <c:pt idx="199">
                  <c:v>42620.4743981482</c:v>
                </c:pt>
                <c:pt idx="200">
                  <c:v>42620.4744097222</c:v>
                </c:pt>
                <c:pt idx="201">
                  <c:v>42620.4744212963</c:v>
                </c:pt>
                <c:pt idx="202">
                  <c:v>42620.4744328704</c:v>
                </c:pt>
                <c:pt idx="203">
                  <c:v>42620.4744444444</c:v>
                </c:pt>
                <c:pt idx="204">
                  <c:v>42620.4744560185</c:v>
                </c:pt>
                <c:pt idx="205">
                  <c:v>42620.4744675926</c:v>
                </c:pt>
                <c:pt idx="206">
                  <c:v>42620.4744791667</c:v>
                </c:pt>
                <c:pt idx="207">
                  <c:v>42620.4744907407</c:v>
                </c:pt>
                <c:pt idx="208">
                  <c:v>42620.4745023148</c:v>
                </c:pt>
                <c:pt idx="209">
                  <c:v>42620.4755787037</c:v>
                </c:pt>
                <c:pt idx="210">
                  <c:v>42620.4755902778</c:v>
                </c:pt>
                <c:pt idx="211">
                  <c:v>42620.4756018519</c:v>
                </c:pt>
                <c:pt idx="212">
                  <c:v>42620.4756134259</c:v>
                </c:pt>
                <c:pt idx="213">
                  <c:v>42620.475625</c:v>
                </c:pt>
                <c:pt idx="214">
                  <c:v>42620.4756365741</c:v>
                </c:pt>
                <c:pt idx="215">
                  <c:v>42620.4756481481</c:v>
                </c:pt>
                <c:pt idx="216">
                  <c:v>42620.4756597222</c:v>
                </c:pt>
                <c:pt idx="217">
                  <c:v>42620.4756712963</c:v>
                </c:pt>
                <c:pt idx="218">
                  <c:v>42620.4756828704</c:v>
                </c:pt>
                <c:pt idx="219">
                  <c:v>42620.4756944444</c:v>
                </c:pt>
                <c:pt idx="220">
                  <c:v>42620.4757060185</c:v>
                </c:pt>
                <c:pt idx="221">
                  <c:v>42620.4757175926</c:v>
                </c:pt>
                <c:pt idx="222">
                  <c:v>42620.4757291667</c:v>
                </c:pt>
                <c:pt idx="223">
                  <c:v>42620.4757407407</c:v>
                </c:pt>
                <c:pt idx="224">
                  <c:v>42620.4757523148</c:v>
                </c:pt>
                <c:pt idx="225">
                  <c:v>42620.4757638889</c:v>
                </c:pt>
                <c:pt idx="226">
                  <c:v>42620.475775463</c:v>
                </c:pt>
                <c:pt idx="227">
                  <c:v>42620.475787037</c:v>
                </c:pt>
                <c:pt idx="228">
                  <c:v>42620.4768402778</c:v>
                </c:pt>
                <c:pt idx="229">
                  <c:v>42620.4768518519</c:v>
                </c:pt>
                <c:pt idx="230">
                  <c:v>42620.4768634259</c:v>
                </c:pt>
                <c:pt idx="231">
                  <c:v>42620.476875</c:v>
                </c:pt>
                <c:pt idx="232">
                  <c:v>42620.4768865741</c:v>
                </c:pt>
                <c:pt idx="233">
                  <c:v>42620.4768981481</c:v>
                </c:pt>
                <c:pt idx="234">
                  <c:v>42620.4769097222</c:v>
                </c:pt>
                <c:pt idx="235">
                  <c:v>42620.4769212963</c:v>
                </c:pt>
                <c:pt idx="236">
                  <c:v>42620.4769328704</c:v>
                </c:pt>
                <c:pt idx="237">
                  <c:v>42620.4769444444</c:v>
                </c:pt>
                <c:pt idx="238">
                  <c:v>42620.4769560185</c:v>
                </c:pt>
                <c:pt idx="239">
                  <c:v>42620.4769675926</c:v>
                </c:pt>
                <c:pt idx="240">
                  <c:v>42620.4769791667</c:v>
                </c:pt>
                <c:pt idx="241">
                  <c:v>42620.4769907407</c:v>
                </c:pt>
                <c:pt idx="242">
                  <c:v>42620.4770023148</c:v>
                </c:pt>
                <c:pt idx="243">
                  <c:v>42620.4770138889</c:v>
                </c:pt>
                <c:pt idx="244">
                  <c:v>42620.477025463</c:v>
                </c:pt>
                <c:pt idx="245">
                  <c:v>42620.477037037</c:v>
                </c:pt>
                <c:pt idx="246">
                  <c:v>42620.4770486111</c:v>
                </c:pt>
                <c:pt idx="247">
                  <c:v>42620.4780092593</c:v>
                </c:pt>
                <c:pt idx="248">
                  <c:v>42620.4780208333</c:v>
                </c:pt>
                <c:pt idx="249">
                  <c:v>42620.4780324074</c:v>
                </c:pt>
                <c:pt idx="250">
                  <c:v>42620.4780439815</c:v>
                </c:pt>
                <c:pt idx="251">
                  <c:v>42620.4780555556</c:v>
                </c:pt>
                <c:pt idx="252">
                  <c:v>42620.4780671296</c:v>
                </c:pt>
                <c:pt idx="253">
                  <c:v>42620.4780787037</c:v>
                </c:pt>
                <c:pt idx="254">
                  <c:v>42620.4780902778</c:v>
                </c:pt>
                <c:pt idx="255">
                  <c:v>42620.4781018519</c:v>
                </c:pt>
                <c:pt idx="256">
                  <c:v>42620.4781134259</c:v>
                </c:pt>
                <c:pt idx="257">
                  <c:v>42620.478125</c:v>
                </c:pt>
                <c:pt idx="258">
                  <c:v>42620.4781365741</c:v>
                </c:pt>
                <c:pt idx="259">
                  <c:v>42620.4781481481</c:v>
                </c:pt>
                <c:pt idx="260">
                  <c:v>42620.4781597222</c:v>
                </c:pt>
                <c:pt idx="261">
                  <c:v>42620.4781712963</c:v>
                </c:pt>
                <c:pt idx="262">
                  <c:v>42620.4781828704</c:v>
                </c:pt>
                <c:pt idx="263">
                  <c:v>42620.4781944444</c:v>
                </c:pt>
                <c:pt idx="264">
                  <c:v>42620.4782060185</c:v>
                </c:pt>
                <c:pt idx="265">
                  <c:v>42620.4782175926</c:v>
                </c:pt>
                <c:pt idx="266">
                  <c:v>42620.479224537</c:v>
                </c:pt>
                <c:pt idx="267">
                  <c:v>42620.4792361111</c:v>
                </c:pt>
                <c:pt idx="268">
                  <c:v>42620.4792476852</c:v>
                </c:pt>
                <c:pt idx="269">
                  <c:v>42620.4792592593</c:v>
                </c:pt>
                <c:pt idx="270">
                  <c:v>42620.4792708333</c:v>
                </c:pt>
                <c:pt idx="271">
                  <c:v>42620.4792824074</c:v>
                </c:pt>
                <c:pt idx="272">
                  <c:v>42620.4792939815</c:v>
                </c:pt>
                <c:pt idx="273">
                  <c:v>42620.4793055556</c:v>
                </c:pt>
                <c:pt idx="274">
                  <c:v>42620.4793171296</c:v>
                </c:pt>
                <c:pt idx="275">
                  <c:v>42620.4793287037</c:v>
                </c:pt>
                <c:pt idx="276">
                  <c:v>42620.4793402778</c:v>
                </c:pt>
                <c:pt idx="277">
                  <c:v>42620.4793518518</c:v>
                </c:pt>
                <c:pt idx="278">
                  <c:v>42620.4793634259</c:v>
                </c:pt>
                <c:pt idx="279">
                  <c:v>42620.479375</c:v>
                </c:pt>
                <c:pt idx="280">
                  <c:v>42620.4793865741</c:v>
                </c:pt>
                <c:pt idx="281">
                  <c:v>42620.4793981481</c:v>
                </c:pt>
                <c:pt idx="282">
                  <c:v>42620.4794097222</c:v>
                </c:pt>
                <c:pt idx="283">
                  <c:v>42620.4794212963</c:v>
                </c:pt>
                <c:pt idx="284">
                  <c:v>42620.4794328704</c:v>
                </c:pt>
                <c:pt idx="285">
                  <c:v>42620.4805324074</c:v>
                </c:pt>
                <c:pt idx="286">
                  <c:v>42620.4805439815</c:v>
                </c:pt>
                <c:pt idx="287">
                  <c:v>42620.4805555556</c:v>
                </c:pt>
                <c:pt idx="288">
                  <c:v>42620.4805671296</c:v>
                </c:pt>
                <c:pt idx="289">
                  <c:v>42620.4805787037</c:v>
                </c:pt>
                <c:pt idx="290">
                  <c:v>42620.4805902778</c:v>
                </c:pt>
                <c:pt idx="291">
                  <c:v>42620.4806018519</c:v>
                </c:pt>
                <c:pt idx="292">
                  <c:v>42620.4806134259</c:v>
                </c:pt>
                <c:pt idx="293">
                  <c:v>42620.480625</c:v>
                </c:pt>
                <c:pt idx="294">
                  <c:v>42620.4806365741</c:v>
                </c:pt>
                <c:pt idx="295">
                  <c:v>42620.4806481482</c:v>
                </c:pt>
                <c:pt idx="296">
                  <c:v>42620.4806597222</c:v>
                </c:pt>
                <c:pt idx="297">
                  <c:v>42620.4806712963</c:v>
                </c:pt>
                <c:pt idx="298">
                  <c:v>42620.4806828704</c:v>
                </c:pt>
                <c:pt idx="299">
                  <c:v>42620.4806944444</c:v>
                </c:pt>
                <c:pt idx="300">
                  <c:v>42620.4807060185</c:v>
                </c:pt>
                <c:pt idx="301">
                  <c:v>42620.4807175926</c:v>
                </c:pt>
                <c:pt idx="302">
                  <c:v>42620.4807291667</c:v>
                </c:pt>
                <c:pt idx="303">
                  <c:v>42620.4807407407</c:v>
                </c:pt>
                <c:pt idx="304">
                  <c:v>42620.4818518519</c:v>
                </c:pt>
                <c:pt idx="305">
                  <c:v>42620.4818634259</c:v>
                </c:pt>
                <c:pt idx="306">
                  <c:v>42620.481875</c:v>
                </c:pt>
                <c:pt idx="307">
                  <c:v>42620.4818865741</c:v>
                </c:pt>
                <c:pt idx="308">
                  <c:v>42620.4818981482</c:v>
                </c:pt>
                <c:pt idx="309">
                  <c:v>42620.4819097222</c:v>
                </c:pt>
                <c:pt idx="310">
                  <c:v>42620.4819212963</c:v>
                </c:pt>
                <c:pt idx="311">
                  <c:v>42620.4819328704</c:v>
                </c:pt>
                <c:pt idx="312">
                  <c:v>42620.4819444444</c:v>
                </c:pt>
                <c:pt idx="313">
                  <c:v>42620.4819560185</c:v>
                </c:pt>
                <c:pt idx="314">
                  <c:v>42620.4819675926</c:v>
                </c:pt>
                <c:pt idx="315">
                  <c:v>42620.4819791667</c:v>
                </c:pt>
                <c:pt idx="316">
                  <c:v>42620.4819907407</c:v>
                </c:pt>
                <c:pt idx="317">
                  <c:v>42620.4820023148</c:v>
                </c:pt>
                <c:pt idx="318">
                  <c:v>42620.4820138889</c:v>
                </c:pt>
                <c:pt idx="319">
                  <c:v>42620.482025463</c:v>
                </c:pt>
                <c:pt idx="320">
                  <c:v>42620.482037037</c:v>
                </c:pt>
                <c:pt idx="321">
                  <c:v>42620.4820486111</c:v>
                </c:pt>
                <c:pt idx="322">
                  <c:v>42620.4820601852</c:v>
                </c:pt>
                <c:pt idx="323">
                  <c:v>42620.4831018519</c:v>
                </c:pt>
                <c:pt idx="324">
                  <c:v>42620.4831134259</c:v>
                </c:pt>
                <c:pt idx="325">
                  <c:v>42620.483125</c:v>
                </c:pt>
                <c:pt idx="326">
                  <c:v>42620.4831365741</c:v>
                </c:pt>
                <c:pt idx="327">
                  <c:v>42620.4831481481</c:v>
                </c:pt>
                <c:pt idx="328">
                  <c:v>42620.4831597222</c:v>
                </c:pt>
                <c:pt idx="329">
                  <c:v>42620.4831712963</c:v>
                </c:pt>
                <c:pt idx="330">
                  <c:v>42620.4831828704</c:v>
                </c:pt>
                <c:pt idx="331">
                  <c:v>42620.4831944444</c:v>
                </c:pt>
                <c:pt idx="332">
                  <c:v>42620.4832060185</c:v>
                </c:pt>
                <c:pt idx="333">
                  <c:v>42620.4832175926</c:v>
                </c:pt>
                <c:pt idx="334">
                  <c:v>42620.4832291667</c:v>
                </c:pt>
                <c:pt idx="335">
                  <c:v>42620.4832407407</c:v>
                </c:pt>
                <c:pt idx="336">
                  <c:v>42620.4832523148</c:v>
                </c:pt>
                <c:pt idx="337">
                  <c:v>42620.4832638889</c:v>
                </c:pt>
                <c:pt idx="338">
                  <c:v>42620.483275463</c:v>
                </c:pt>
                <c:pt idx="339">
                  <c:v>42620.483287037</c:v>
                </c:pt>
                <c:pt idx="340">
                  <c:v>42620.4832986111</c:v>
                </c:pt>
                <c:pt idx="341">
                  <c:v>42620.4833101852</c:v>
                </c:pt>
                <c:pt idx="342">
                  <c:v>42620.4842939815</c:v>
                </c:pt>
                <c:pt idx="343">
                  <c:v>42620.4843055556</c:v>
                </c:pt>
                <c:pt idx="344">
                  <c:v>42620.4843171296</c:v>
                </c:pt>
                <c:pt idx="345">
                  <c:v>42620.4843287037</c:v>
                </c:pt>
                <c:pt idx="346">
                  <c:v>42620.4843402778</c:v>
                </c:pt>
                <c:pt idx="347">
                  <c:v>42620.4843518519</c:v>
                </c:pt>
                <c:pt idx="348">
                  <c:v>42620.4843634259</c:v>
                </c:pt>
                <c:pt idx="349">
                  <c:v>42620.484375</c:v>
                </c:pt>
                <c:pt idx="350">
                  <c:v>42620.4843865741</c:v>
                </c:pt>
                <c:pt idx="351">
                  <c:v>42620.4843981481</c:v>
                </c:pt>
                <c:pt idx="352">
                  <c:v>42620.4844097222</c:v>
                </c:pt>
                <c:pt idx="353">
                  <c:v>42620.4844212963</c:v>
                </c:pt>
                <c:pt idx="354">
                  <c:v>42620.4844328704</c:v>
                </c:pt>
                <c:pt idx="355">
                  <c:v>42620.4844444444</c:v>
                </c:pt>
                <c:pt idx="356">
                  <c:v>42620.4844560185</c:v>
                </c:pt>
                <c:pt idx="357">
                  <c:v>42620.4844675926</c:v>
                </c:pt>
                <c:pt idx="358">
                  <c:v>42620.4844791667</c:v>
                </c:pt>
                <c:pt idx="359">
                  <c:v>42620.4844907407</c:v>
                </c:pt>
                <c:pt idx="360">
                  <c:v>42620.4845023148</c:v>
                </c:pt>
                <c:pt idx="361">
                  <c:v>42620.485462963</c:v>
                </c:pt>
                <c:pt idx="362">
                  <c:v>42620.485474537</c:v>
                </c:pt>
                <c:pt idx="363">
                  <c:v>42620.4854861111</c:v>
                </c:pt>
                <c:pt idx="364">
                  <c:v>42620.4854976852</c:v>
                </c:pt>
                <c:pt idx="365">
                  <c:v>42620.4855092593</c:v>
                </c:pt>
                <c:pt idx="366">
                  <c:v>42620.4855208333</c:v>
                </c:pt>
                <c:pt idx="367">
                  <c:v>42620.4855324074</c:v>
                </c:pt>
                <c:pt idx="368">
                  <c:v>42620.4855439815</c:v>
                </c:pt>
                <c:pt idx="369">
                  <c:v>42620.4855555556</c:v>
                </c:pt>
                <c:pt idx="370">
                  <c:v>42620.4855671296</c:v>
                </c:pt>
                <c:pt idx="371">
                  <c:v>42620.4855787037</c:v>
                </c:pt>
                <c:pt idx="372">
                  <c:v>42620.4855902778</c:v>
                </c:pt>
                <c:pt idx="373">
                  <c:v>42620.4856018519</c:v>
                </c:pt>
                <c:pt idx="374">
                  <c:v>42620.4856134259</c:v>
                </c:pt>
                <c:pt idx="375">
                  <c:v>42620.485625</c:v>
                </c:pt>
                <c:pt idx="376">
                  <c:v>42620.4856365741</c:v>
                </c:pt>
                <c:pt idx="377">
                  <c:v>42620.4856481481</c:v>
                </c:pt>
                <c:pt idx="378">
                  <c:v>42620.4856597222</c:v>
                </c:pt>
                <c:pt idx="379">
                  <c:v>42620.4856712963</c:v>
                </c:pt>
              </c:numCache>
            </c:numRef>
          </c:cat>
          <c:val>
            <c:numRef>
              <c:f>Controllers!$I$45:$I$424</c:f>
              <c:numCache>
                <c:formatCode>General</c:formatCode>
                <c:ptCount val="3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</c:numCache>
            </c:numRef>
          </c:val>
        </c:ser>
        <c:ser>
          <c:idx val="1"/>
          <c:order val="1"/>
          <c:tx>
            <c:v>Ctrl c1</c:v>
          </c:tx>
          <c:spPr>
            <a:ln w="28575"/>
          </c:spPr>
          <c:marker>
            <c:symbol val="none"/>
          </c:marker>
          <c:cat>
            <c:numRef>
              <c:f>Controllers!$O$45:$O$424</c:f>
              <c:numCache>
                <c:formatCode>General</c:formatCode>
                <c:ptCount val="380"/>
                <c:pt idx="0">
                  <c:v>42620.4615972222</c:v>
                </c:pt>
                <c:pt idx="1">
                  <c:v>42620.4616087963</c:v>
                </c:pt>
                <c:pt idx="2">
                  <c:v>42620.4616203704</c:v>
                </c:pt>
                <c:pt idx="3">
                  <c:v>42620.4616319444</c:v>
                </c:pt>
                <c:pt idx="4">
                  <c:v>42620.4616435185</c:v>
                </c:pt>
                <c:pt idx="5">
                  <c:v>42620.4616550926</c:v>
                </c:pt>
                <c:pt idx="6">
                  <c:v>42620.4616666667</c:v>
                </c:pt>
                <c:pt idx="7">
                  <c:v>42620.4616782407</c:v>
                </c:pt>
                <c:pt idx="8">
                  <c:v>42620.4616898148</c:v>
                </c:pt>
                <c:pt idx="9">
                  <c:v>42620.4617013889</c:v>
                </c:pt>
                <c:pt idx="10">
                  <c:v>42620.461712963</c:v>
                </c:pt>
                <c:pt idx="11">
                  <c:v>42620.461724537</c:v>
                </c:pt>
                <c:pt idx="12">
                  <c:v>42620.4617361111</c:v>
                </c:pt>
                <c:pt idx="13">
                  <c:v>42620.4617476852</c:v>
                </c:pt>
                <c:pt idx="14">
                  <c:v>42620.4617592593</c:v>
                </c:pt>
                <c:pt idx="15">
                  <c:v>42620.4617708333</c:v>
                </c:pt>
                <c:pt idx="16">
                  <c:v>42620.4617824074</c:v>
                </c:pt>
                <c:pt idx="17">
                  <c:v>42620.4617939815</c:v>
                </c:pt>
                <c:pt idx="18">
                  <c:v>42620.4618055556</c:v>
                </c:pt>
                <c:pt idx="19">
                  <c:v>42620.4628587963</c:v>
                </c:pt>
                <c:pt idx="20">
                  <c:v>42620.4628703704</c:v>
                </c:pt>
                <c:pt idx="21">
                  <c:v>42620.4628819444</c:v>
                </c:pt>
                <c:pt idx="22">
                  <c:v>42620.4628935185</c:v>
                </c:pt>
                <c:pt idx="23">
                  <c:v>42620.4629050926</c:v>
                </c:pt>
                <c:pt idx="24">
                  <c:v>42620.4629166667</c:v>
                </c:pt>
                <c:pt idx="25">
                  <c:v>42620.4629282407</c:v>
                </c:pt>
                <c:pt idx="26">
                  <c:v>42620.4629398148</c:v>
                </c:pt>
                <c:pt idx="27">
                  <c:v>42620.4629513889</c:v>
                </c:pt>
                <c:pt idx="28">
                  <c:v>42620.462962963</c:v>
                </c:pt>
                <c:pt idx="29">
                  <c:v>42620.462974537</c:v>
                </c:pt>
                <c:pt idx="30">
                  <c:v>42620.4629861111</c:v>
                </c:pt>
                <c:pt idx="31">
                  <c:v>42620.4629976852</c:v>
                </c:pt>
                <c:pt idx="32">
                  <c:v>42620.4630092593</c:v>
                </c:pt>
                <c:pt idx="33">
                  <c:v>42620.4630208333</c:v>
                </c:pt>
                <c:pt idx="34">
                  <c:v>42620.4630324074</c:v>
                </c:pt>
                <c:pt idx="35">
                  <c:v>42620.4630439815</c:v>
                </c:pt>
                <c:pt idx="36">
                  <c:v>42620.4630555556</c:v>
                </c:pt>
                <c:pt idx="37">
                  <c:v>42620.4630671296</c:v>
                </c:pt>
                <c:pt idx="38">
                  <c:v>42620.4640509259</c:v>
                </c:pt>
                <c:pt idx="39">
                  <c:v>42620.4640625</c:v>
                </c:pt>
                <c:pt idx="40">
                  <c:v>42620.4640740741</c:v>
                </c:pt>
                <c:pt idx="41">
                  <c:v>42620.4640856481</c:v>
                </c:pt>
                <c:pt idx="42">
                  <c:v>42620.4640972222</c:v>
                </c:pt>
                <c:pt idx="43">
                  <c:v>42620.4641087963</c:v>
                </c:pt>
                <c:pt idx="44">
                  <c:v>42620.4641203704</c:v>
                </c:pt>
                <c:pt idx="45">
                  <c:v>42620.4641319444</c:v>
                </c:pt>
                <c:pt idx="46">
                  <c:v>42620.4641435185</c:v>
                </c:pt>
                <c:pt idx="47">
                  <c:v>42620.4641550926</c:v>
                </c:pt>
                <c:pt idx="48">
                  <c:v>42620.4641666667</c:v>
                </c:pt>
                <c:pt idx="49">
                  <c:v>42620.4641782407</c:v>
                </c:pt>
                <c:pt idx="50">
                  <c:v>42620.4641898148</c:v>
                </c:pt>
                <c:pt idx="51">
                  <c:v>42620.4642013889</c:v>
                </c:pt>
                <c:pt idx="52">
                  <c:v>42620.464212963</c:v>
                </c:pt>
                <c:pt idx="53">
                  <c:v>42620.464224537</c:v>
                </c:pt>
                <c:pt idx="54">
                  <c:v>42620.4642361111</c:v>
                </c:pt>
                <c:pt idx="55">
                  <c:v>42620.4642476852</c:v>
                </c:pt>
                <c:pt idx="56">
                  <c:v>42620.4642592593</c:v>
                </c:pt>
                <c:pt idx="57">
                  <c:v>42620.4653356482</c:v>
                </c:pt>
                <c:pt idx="58">
                  <c:v>42620.4653472222</c:v>
                </c:pt>
                <c:pt idx="59">
                  <c:v>42620.4653587963</c:v>
                </c:pt>
                <c:pt idx="60">
                  <c:v>42620.4653703704</c:v>
                </c:pt>
                <c:pt idx="61">
                  <c:v>42620.4653819444</c:v>
                </c:pt>
                <c:pt idx="62">
                  <c:v>42620.4653935185</c:v>
                </c:pt>
                <c:pt idx="63">
                  <c:v>42620.4654050926</c:v>
                </c:pt>
                <c:pt idx="64">
                  <c:v>42620.4654166667</c:v>
                </c:pt>
                <c:pt idx="65">
                  <c:v>42620.4654282407</c:v>
                </c:pt>
                <c:pt idx="66">
                  <c:v>42620.4654398148</c:v>
                </c:pt>
                <c:pt idx="67">
                  <c:v>42620.4654513889</c:v>
                </c:pt>
                <c:pt idx="68">
                  <c:v>42620.465462963</c:v>
                </c:pt>
                <c:pt idx="69">
                  <c:v>42620.465474537</c:v>
                </c:pt>
                <c:pt idx="70">
                  <c:v>42620.4654861111</c:v>
                </c:pt>
                <c:pt idx="71">
                  <c:v>42620.4654976852</c:v>
                </c:pt>
                <c:pt idx="72">
                  <c:v>42620.4655092593</c:v>
                </c:pt>
                <c:pt idx="73">
                  <c:v>42620.4655208333</c:v>
                </c:pt>
                <c:pt idx="74">
                  <c:v>42620.4655324074</c:v>
                </c:pt>
                <c:pt idx="75">
                  <c:v>42620.4655439815</c:v>
                </c:pt>
                <c:pt idx="76">
                  <c:v>42620.4664930556</c:v>
                </c:pt>
                <c:pt idx="77">
                  <c:v>42620.4665046296</c:v>
                </c:pt>
                <c:pt idx="78">
                  <c:v>42620.4665162037</c:v>
                </c:pt>
                <c:pt idx="79">
                  <c:v>42620.4665277778</c:v>
                </c:pt>
                <c:pt idx="80">
                  <c:v>42620.4665393519</c:v>
                </c:pt>
                <c:pt idx="81">
                  <c:v>42620.4665509259</c:v>
                </c:pt>
                <c:pt idx="82">
                  <c:v>42620.4665625</c:v>
                </c:pt>
                <c:pt idx="83">
                  <c:v>42620.4665740741</c:v>
                </c:pt>
                <c:pt idx="84">
                  <c:v>42620.4665856482</c:v>
                </c:pt>
                <c:pt idx="85">
                  <c:v>42620.4665972222</c:v>
                </c:pt>
                <c:pt idx="86">
                  <c:v>42620.4666087963</c:v>
                </c:pt>
                <c:pt idx="87">
                  <c:v>42620.4666203704</c:v>
                </c:pt>
                <c:pt idx="88">
                  <c:v>42620.4666319444</c:v>
                </c:pt>
                <c:pt idx="89">
                  <c:v>42620.4666435185</c:v>
                </c:pt>
                <c:pt idx="90">
                  <c:v>42620.4666550926</c:v>
                </c:pt>
                <c:pt idx="91">
                  <c:v>42620.4666666667</c:v>
                </c:pt>
                <c:pt idx="92">
                  <c:v>42620.4666782407</c:v>
                </c:pt>
                <c:pt idx="93">
                  <c:v>42620.4666898148</c:v>
                </c:pt>
                <c:pt idx="94">
                  <c:v>42620.4667013889</c:v>
                </c:pt>
                <c:pt idx="95">
                  <c:v>42620.4678472222</c:v>
                </c:pt>
                <c:pt idx="96">
                  <c:v>42620.4678587963</c:v>
                </c:pt>
                <c:pt idx="97">
                  <c:v>42620.4678703704</c:v>
                </c:pt>
                <c:pt idx="98">
                  <c:v>42620.4678819444</c:v>
                </c:pt>
                <c:pt idx="99">
                  <c:v>42620.4678935185</c:v>
                </c:pt>
                <c:pt idx="100">
                  <c:v>42620.4679050926</c:v>
                </c:pt>
                <c:pt idx="101">
                  <c:v>42620.4679166667</c:v>
                </c:pt>
                <c:pt idx="102">
                  <c:v>42620.4679282407</c:v>
                </c:pt>
                <c:pt idx="103">
                  <c:v>42620.4679398148</c:v>
                </c:pt>
                <c:pt idx="104">
                  <c:v>42620.4679513889</c:v>
                </c:pt>
                <c:pt idx="105">
                  <c:v>42620.467962963</c:v>
                </c:pt>
                <c:pt idx="106">
                  <c:v>42620.467974537</c:v>
                </c:pt>
                <c:pt idx="107">
                  <c:v>42620.4679861111</c:v>
                </c:pt>
                <c:pt idx="108">
                  <c:v>42620.4679976852</c:v>
                </c:pt>
                <c:pt idx="109">
                  <c:v>42620.4680092593</c:v>
                </c:pt>
                <c:pt idx="110">
                  <c:v>42620.4680208333</c:v>
                </c:pt>
                <c:pt idx="111">
                  <c:v>42620.4680324074</c:v>
                </c:pt>
                <c:pt idx="112">
                  <c:v>42620.4680439815</c:v>
                </c:pt>
                <c:pt idx="113">
                  <c:v>42620.4680555556</c:v>
                </c:pt>
                <c:pt idx="114">
                  <c:v>42620.4693055556</c:v>
                </c:pt>
                <c:pt idx="115">
                  <c:v>42620.4693171296</c:v>
                </c:pt>
                <c:pt idx="116">
                  <c:v>42620.4693287037</c:v>
                </c:pt>
                <c:pt idx="117">
                  <c:v>42620.4693402778</c:v>
                </c:pt>
                <c:pt idx="118">
                  <c:v>42620.4693518519</c:v>
                </c:pt>
                <c:pt idx="119">
                  <c:v>42620.4693634259</c:v>
                </c:pt>
                <c:pt idx="120">
                  <c:v>42620.469375</c:v>
                </c:pt>
                <c:pt idx="121">
                  <c:v>42620.4693865741</c:v>
                </c:pt>
                <c:pt idx="122">
                  <c:v>42620.4693981481</c:v>
                </c:pt>
                <c:pt idx="123">
                  <c:v>42620.4694097222</c:v>
                </c:pt>
                <c:pt idx="124">
                  <c:v>42620.4694212963</c:v>
                </c:pt>
                <c:pt idx="125">
                  <c:v>42620.4694328704</c:v>
                </c:pt>
                <c:pt idx="126">
                  <c:v>42620.4694444444</c:v>
                </c:pt>
                <c:pt idx="127">
                  <c:v>42620.4694560185</c:v>
                </c:pt>
                <c:pt idx="128">
                  <c:v>42620.4694675926</c:v>
                </c:pt>
                <c:pt idx="129">
                  <c:v>42620.4694791667</c:v>
                </c:pt>
                <c:pt idx="130">
                  <c:v>42620.4694907407</c:v>
                </c:pt>
                <c:pt idx="131">
                  <c:v>42620.4695023148</c:v>
                </c:pt>
                <c:pt idx="132">
                  <c:v>42620.4695138889</c:v>
                </c:pt>
                <c:pt idx="133">
                  <c:v>42620.470625</c:v>
                </c:pt>
                <c:pt idx="134">
                  <c:v>42620.4706365741</c:v>
                </c:pt>
                <c:pt idx="135">
                  <c:v>42620.4706481481</c:v>
                </c:pt>
                <c:pt idx="136">
                  <c:v>42620.4706597222</c:v>
                </c:pt>
                <c:pt idx="137">
                  <c:v>42620.4706712963</c:v>
                </c:pt>
                <c:pt idx="138">
                  <c:v>42620.4706828704</c:v>
                </c:pt>
                <c:pt idx="139">
                  <c:v>42620.4706944444</c:v>
                </c:pt>
                <c:pt idx="140">
                  <c:v>42620.4707060185</c:v>
                </c:pt>
                <c:pt idx="141">
                  <c:v>42620.4707175926</c:v>
                </c:pt>
                <c:pt idx="142">
                  <c:v>42620.4707291667</c:v>
                </c:pt>
                <c:pt idx="143">
                  <c:v>42620.4707407407</c:v>
                </c:pt>
                <c:pt idx="144">
                  <c:v>42620.4707523148</c:v>
                </c:pt>
                <c:pt idx="145">
                  <c:v>42620.4707638889</c:v>
                </c:pt>
                <c:pt idx="146">
                  <c:v>42620.470775463</c:v>
                </c:pt>
                <c:pt idx="147">
                  <c:v>42620.470787037</c:v>
                </c:pt>
                <c:pt idx="148">
                  <c:v>42620.4707986111</c:v>
                </c:pt>
                <c:pt idx="149">
                  <c:v>42620.4708101852</c:v>
                </c:pt>
                <c:pt idx="150">
                  <c:v>42620.4708217593</c:v>
                </c:pt>
                <c:pt idx="151">
                  <c:v>42620.4708333333</c:v>
                </c:pt>
                <c:pt idx="152">
                  <c:v>42620.4718055556</c:v>
                </c:pt>
                <c:pt idx="153">
                  <c:v>42620.4718171296</c:v>
                </c:pt>
                <c:pt idx="154">
                  <c:v>42620.4718287037</c:v>
                </c:pt>
                <c:pt idx="155">
                  <c:v>42620.4718402778</c:v>
                </c:pt>
                <c:pt idx="156">
                  <c:v>42620.4718518518</c:v>
                </c:pt>
                <c:pt idx="157">
                  <c:v>42620.4718634259</c:v>
                </c:pt>
                <c:pt idx="158">
                  <c:v>42620.471875</c:v>
                </c:pt>
                <c:pt idx="159">
                  <c:v>42620.4718865741</c:v>
                </c:pt>
                <c:pt idx="160">
                  <c:v>42620.4718981481</c:v>
                </c:pt>
                <c:pt idx="161">
                  <c:v>42620.4719097222</c:v>
                </c:pt>
                <c:pt idx="162">
                  <c:v>42620.4719212963</c:v>
                </c:pt>
                <c:pt idx="163">
                  <c:v>42620.4719328704</c:v>
                </c:pt>
                <c:pt idx="164">
                  <c:v>42620.4719444444</c:v>
                </c:pt>
                <c:pt idx="165">
                  <c:v>42620.4719560185</c:v>
                </c:pt>
                <c:pt idx="166">
                  <c:v>42620.4719675926</c:v>
                </c:pt>
                <c:pt idx="167">
                  <c:v>42620.4719791667</c:v>
                </c:pt>
                <c:pt idx="168">
                  <c:v>42620.4719907407</c:v>
                </c:pt>
                <c:pt idx="169">
                  <c:v>42620.4720023148</c:v>
                </c:pt>
                <c:pt idx="170">
                  <c:v>42620.4720138889</c:v>
                </c:pt>
                <c:pt idx="171">
                  <c:v>42620.4730555556</c:v>
                </c:pt>
                <c:pt idx="172">
                  <c:v>42620.4730671296</c:v>
                </c:pt>
                <c:pt idx="173">
                  <c:v>42620.4730787037</c:v>
                </c:pt>
                <c:pt idx="174">
                  <c:v>42620.4730902778</c:v>
                </c:pt>
                <c:pt idx="175">
                  <c:v>42620.4731018519</c:v>
                </c:pt>
                <c:pt idx="176">
                  <c:v>42620.4731134259</c:v>
                </c:pt>
                <c:pt idx="177">
                  <c:v>42620.473125</c:v>
                </c:pt>
                <c:pt idx="178">
                  <c:v>42620.4731365741</c:v>
                </c:pt>
                <c:pt idx="179">
                  <c:v>42620.4731481482</c:v>
                </c:pt>
                <c:pt idx="180">
                  <c:v>42620.4731597222</c:v>
                </c:pt>
                <c:pt idx="181">
                  <c:v>42620.4731712963</c:v>
                </c:pt>
                <c:pt idx="182">
                  <c:v>42620.4731828704</c:v>
                </c:pt>
                <c:pt idx="183">
                  <c:v>42620.4731944444</c:v>
                </c:pt>
                <c:pt idx="184">
                  <c:v>42620.4732060185</c:v>
                </c:pt>
                <c:pt idx="185">
                  <c:v>42620.4732175926</c:v>
                </c:pt>
                <c:pt idx="186">
                  <c:v>42620.4732291667</c:v>
                </c:pt>
                <c:pt idx="187">
                  <c:v>42620.4732407407</c:v>
                </c:pt>
                <c:pt idx="188">
                  <c:v>42620.4732523148</c:v>
                </c:pt>
                <c:pt idx="189">
                  <c:v>42620.4732638889</c:v>
                </c:pt>
                <c:pt idx="190">
                  <c:v>42620.4742939815</c:v>
                </c:pt>
                <c:pt idx="191">
                  <c:v>42620.4743055556</c:v>
                </c:pt>
                <c:pt idx="192">
                  <c:v>42620.4743171296</c:v>
                </c:pt>
                <c:pt idx="193">
                  <c:v>42620.4743287037</c:v>
                </c:pt>
                <c:pt idx="194">
                  <c:v>42620.4743402778</c:v>
                </c:pt>
                <c:pt idx="195">
                  <c:v>42620.4743518519</c:v>
                </c:pt>
                <c:pt idx="196">
                  <c:v>42620.4743634259</c:v>
                </c:pt>
                <c:pt idx="197">
                  <c:v>42620.474375</c:v>
                </c:pt>
                <c:pt idx="198">
                  <c:v>42620.4743865741</c:v>
                </c:pt>
                <c:pt idx="199">
                  <c:v>42620.4743981482</c:v>
                </c:pt>
                <c:pt idx="200">
                  <c:v>42620.4744097222</c:v>
                </c:pt>
                <c:pt idx="201">
                  <c:v>42620.4744212963</c:v>
                </c:pt>
                <c:pt idx="202">
                  <c:v>42620.4744328704</c:v>
                </c:pt>
                <c:pt idx="203">
                  <c:v>42620.4744444444</c:v>
                </c:pt>
                <c:pt idx="204">
                  <c:v>42620.4744560185</c:v>
                </c:pt>
                <c:pt idx="205">
                  <c:v>42620.4744675926</c:v>
                </c:pt>
                <c:pt idx="206">
                  <c:v>42620.4744791667</c:v>
                </c:pt>
                <c:pt idx="207">
                  <c:v>42620.4744907407</c:v>
                </c:pt>
                <c:pt idx="208">
                  <c:v>42620.4745023148</c:v>
                </c:pt>
                <c:pt idx="209">
                  <c:v>42620.4755787037</c:v>
                </c:pt>
                <c:pt idx="210">
                  <c:v>42620.4755902778</c:v>
                </c:pt>
                <c:pt idx="211">
                  <c:v>42620.4756018519</c:v>
                </c:pt>
                <c:pt idx="212">
                  <c:v>42620.4756134259</c:v>
                </c:pt>
                <c:pt idx="213">
                  <c:v>42620.475625</c:v>
                </c:pt>
                <c:pt idx="214">
                  <c:v>42620.4756365741</c:v>
                </c:pt>
                <c:pt idx="215">
                  <c:v>42620.4756481481</c:v>
                </c:pt>
                <c:pt idx="216">
                  <c:v>42620.4756597222</c:v>
                </c:pt>
                <c:pt idx="217">
                  <c:v>42620.4756712963</c:v>
                </c:pt>
                <c:pt idx="218">
                  <c:v>42620.4756828704</c:v>
                </c:pt>
                <c:pt idx="219">
                  <c:v>42620.4756944444</c:v>
                </c:pt>
                <c:pt idx="220">
                  <c:v>42620.4757060185</c:v>
                </c:pt>
                <c:pt idx="221">
                  <c:v>42620.4757175926</c:v>
                </c:pt>
                <c:pt idx="222">
                  <c:v>42620.4757291667</c:v>
                </c:pt>
                <c:pt idx="223">
                  <c:v>42620.4757407407</c:v>
                </c:pt>
                <c:pt idx="224">
                  <c:v>42620.4757523148</c:v>
                </c:pt>
                <c:pt idx="225">
                  <c:v>42620.4757638889</c:v>
                </c:pt>
                <c:pt idx="226">
                  <c:v>42620.475775463</c:v>
                </c:pt>
                <c:pt idx="227">
                  <c:v>42620.475787037</c:v>
                </c:pt>
                <c:pt idx="228">
                  <c:v>42620.4768402778</c:v>
                </c:pt>
                <c:pt idx="229">
                  <c:v>42620.4768518519</c:v>
                </c:pt>
                <c:pt idx="230">
                  <c:v>42620.4768634259</c:v>
                </c:pt>
                <c:pt idx="231">
                  <c:v>42620.476875</c:v>
                </c:pt>
                <c:pt idx="232">
                  <c:v>42620.4768865741</c:v>
                </c:pt>
                <c:pt idx="233">
                  <c:v>42620.4768981481</c:v>
                </c:pt>
                <c:pt idx="234">
                  <c:v>42620.4769097222</c:v>
                </c:pt>
                <c:pt idx="235">
                  <c:v>42620.4769212963</c:v>
                </c:pt>
                <c:pt idx="236">
                  <c:v>42620.4769328704</c:v>
                </c:pt>
                <c:pt idx="237">
                  <c:v>42620.4769444444</c:v>
                </c:pt>
                <c:pt idx="238">
                  <c:v>42620.4769560185</c:v>
                </c:pt>
                <c:pt idx="239">
                  <c:v>42620.4769675926</c:v>
                </c:pt>
                <c:pt idx="240">
                  <c:v>42620.4769791667</c:v>
                </c:pt>
                <c:pt idx="241">
                  <c:v>42620.4769907407</c:v>
                </c:pt>
                <c:pt idx="242">
                  <c:v>42620.4770023148</c:v>
                </c:pt>
                <c:pt idx="243">
                  <c:v>42620.4770138889</c:v>
                </c:pt>
                <c:pt idx="244">
                  <c:v>42620.477025463</c:v>
                </c:pt>
                <c:pt idx="245">
                  <c:v>42620.477037037</c:v>
                </c:pt>
                <c:pt idx="246">
                  <c:v>42620.4770486111</c:v>
                </c:pt>
                <c:pt idx="247">
                  <c:v>42620.4780092593</c:v>
                </c:pt>
                <c:pt idx="248">
                  <c:v>42620.4780208333</c:v>
                </c:pt>
                <c:pt idx="249">
                  <c:v>42620.4780324074</c:v>
                </c:pt>
                <c:pt idx="250">
                  <c:v>42620.4780439815</c:v>
                </c:pt>
                <c:pt idx="251">
                  <c:v>42620.4780555556</c:v>
                </c:pt>
                <c:pt idx="252">
                  <c:v>42620.4780671296</c:v>
                </c:pt>
                <c:pt idx="253">
                  <c:v>42620.4780787037</c:v>
                </c:pt>
                <c:pt idx="254">
                  <c:v>42620.4780902778</c:v>
                </c:pt>
                <c:pt idx="255">
                  <c:v>42620.4781018519</c:v>
                </c:pt>
                <c:pt idx="256">
                  <c:v>42620.4781134259</c:v>
                </c:pt>
                <c:pt idx="257">
                  <c:v>42620.478125</c:v>
                </c:pt>
                <c:pt idx="258">
                  <c:v>42620.4781365741</c:v>
                </c:pt>
                <c:pt idx="259">
                  <c:v>42620.4781481481</c:v>
                </c:pt>
                <c:pt idx="260">
                  <c:v>42620.4781597222</c:v>
                </c:pt>
                <c:pt idx="261">
                  <c:v>42620.4781712963</c:v>
                </c:pt>
                <c:pt idx="262">
                  <c:v>42620.4781828704</c:v>
                </c:pt>
                <c:pt idx="263">
                  <c:v>42620.4781944444</c:v>
                </c:pt>
                <c:pt idx="264">
                  <c:v>42620.4782060185</c:v>
                </c:pt>
                <c:pt idx="265">
                  <c:v>42620.4782175926</c:v>
                </c:pt>
                <c:pt idx="266">
                  <c:v>42620.479224537</c:v>
                </c:pt>
                <c:pt idx="267">
                  <c:v>42620.4792361111</c:v>
                </c:pt>
                <c:pt idx="268">
                  <c:v>42620.4792476852</c:v>
                </c:pt>
                <c:pt idx="269">
                  <c:v>42620.4792592593</c:v>
                </c:pt>
                <c:pt idx="270">
                  <c:v>42620.4792708333</c:v>
                </c:pt>
                <c:pt idx="271">
                  <c:v>42620.4792824074</c:v>
                </c:pt>
                <c:pt idx="272">
                  <c:v>42620.4792939815</c:v>
                </c:pt>
                <c:pt idx="273">
                  <c:v>42620.4793055556</c:v>
                </c:pt>
                <c:pt idx="274">
                  <c:v>42620.4793171296</c:v>
                </c:pt>
                <c:pt idx="275">
                  <c:v>42620.4793287037</c:v>
                </c:pt>
                <c:pt idx="276">
                  <c:v>42620.4793402778</c:v>
                </c:pt>
                <c:pt idx="277">
                  <c:v>42620.4793518518</c:v>
                </c:pt>
                <c:pt idx="278">
                  <c:v>42620.4793634259</c:v>
                </c:pt>
                <c:pt idx="279">
                  <c:v>42620.479375</c:v>
                </c:pt>
                <c:pt idx="280">
                  <c:v>42620.4793865741</c:v>
                </c:pt>
                <c:pt idx="281">
                  <c:v>42620.4793981481</c:v>
                </c:pt>
                <c:pt idx="282">
                  <c:v>42620.4794097222</c:v>
                </c:pt>
                <c:pt idx="283">
                  <c:v>42620.4794212963</c:v>
                </c:pt>
                <c:pt idx="284">
                  <c:v>42620.4794328704</c:v>
                </c:pt>
                <c:pt idx="285">
                  <c:v>42620.4805324074</c:v>
                </c:pt>
                <c:pt idx="286">
                  <c:v>42620.4805439815</c:v>
                </c:pt>
                <c:pt idx="287">
                  <c:v>42620.4805555556</c:v>
                </c:pt>
                <c:pt idx="288">
                  <c:v>42620.4805671296</c:v>
                </c:pt>
                <c:pt idx="289">
                  <c:v>42620.4805787037</c:v>
                </c:pt>
                <c:pt idx="290">
                  <c:v>42620.4805902778</c:v>
                </c:pt>
                <c:pt idx="291">
                  <c:v>42620.4806018519</c:v>
                </c:pt>
                <c:pt idx="292">
                  <c:v>42620.4806134259</c:v>
                </c:pt>
                <c:pt idx="293">
                  <c:v>42620.480625</c:v>
                </c:pt>
                <c:pt idx="294">
                  <c:v>42620.4806365741</c:v>
                </c:pt>
                <c:pt idx="295">
                  <c:v>42620.4806481482</c:v>
                </c:pt>
                <c:pt idx="296">
                  <c:v>42620.4806597222</c:v>
                </c:pt>
                <c:pt idx="297">
                  <c:v>42620.4806712963</c:v>
                </c:pt>
                <c:pt idx="298">
                  <c:v>42620.4806828704</c:v>
                </c:pt>
                <c:pt idx="299">
                  <c:v>42620.4806944444</c:v>
                </c:pt>
                <c:pt idx="300">
                  <c:v>42620.4807060185</c:v>
                </c:pt>
                <c:pt idx="301">
                  <c:v>42620.4807175926</c:v>
                </c:pt>
                <c:pt idx="302">
                  <c:v>42620.4807291667</c:v>
                </c:pt>
                <c:pt idx="303">
                  <c:v>42620.4807407407</c:v>
                </c:pt>
                <c:pt idx="304">
                  <c:v>42620.4818518519</c:v>
                </c:pt>
                <c:pt idx="305">
                  <c:v>42620.4818634259</c:v>
                </c:pt>
                <c:pt idx="306">
                  <c:v>42620.481875</c:v>
                </c:pt>
                <c:pt idx="307">
                  <c:v>42620.4818865741</c:v>
                </c:pt>
                <c:pt idx="308">
                  <c:v>42620.4818981482</c:v>
                </c:pt>
                <c:pt idx="309">
                  <c:v>42620.4819097222</c:v>
                </c:pt>
                <c:pt idx="310">
                  <c:v>42620.4819212963</c:v>
                </c:pt>
                <c:pt idx="311">
                  <c:v>42620.4819328704</c:v>
                </c:pt>
                <c:pt idx="312">
                  <c:v>42620.4819444444</c:v>
                </c:pt>
                <c:pt idx="313">
                  <c:v>42620.4819560185</c:v>
                </c:pt>
                <c:pt idx="314">
                  <c:v>42620.4819675926</c:v>
                </c:pt>
                <c:pt idx="315">
                  <c:v>42620.4819791667</c:v>
                </c:pt>
                <c:pt idx="316">
                  <c:v>42620.4819907407</c:v>
                </c:pt>
                <c:pt idx="317">
                  <c:v>42620.4820023148</c:v>
                </c:pt>
                <c:pt idx="318">
                  <c:v>42620.4820138889</c:v>
                </c:pt>
                <c:pt idx="319">
                  <c:v>42620.482025463</c:v>
                </c:pt>
                <c:pt idx="320">
                  <c:v>42620.482037037</c:v>
                </c:pt>
                <c:pt idx="321">
                  <c:v>42620.4820486111</c:v>
                </c:pt>
                <c:pt idx="322">
                  <c:v>42620.4820601852</c:v>
                </c:pt>
                <c:pt idx="323">
                  <c:v>42620.4831018519</c:v>
                </c:pt>
                <c:pt idx="324">
                  <c:v>42620.4831134259</c:v>
                </c:pt>
                <c:pt idx="325">
                  <c:v>42620.483125</c:v>
                </c:pt>
                <c:pt idx="326">
                  <c:v>42620.4831365741</c:v>
                </c:pt>
                <c:pt idx="327">
                  <c:v>42620.4831481481</c:v>
                </c:pt>
                <c:pt idx="328">
                  <c:v>42620.4831597222</c:v>
                </c:pt>
                <c:pt idx="329">
                  <c:v>42620.4831712963</c:v>
                </c:pt>
                <c:pt idx="330">
                  <c:v>42620.4831828704</c:v>
                </c:pt>
                <c:pt idx="331">
                  <c:v>42620.4831944444</c:v>
                </c:pt>
                <c:pt idx="332">
                  <c:v>42620.4832060185</c:v>
                </c:pt>
                <c:pt idx="333">
                  <c:v>42620.4832175926</c:v>
                </c:pt>
                <c:pt idx="334">
                  <c:v>42620.4832291667</c:v>
                </c:pt>
                <c:pt idx="335">
                  <c:v>42620.4832407407</c:v>
                </c:pt>
                <c:pt idx="336">
                  <c:v>42620.4832523148</c:v>
                </c:pt>
                <c:pt idx="337">
                  <c:v>42620.4832638889</c:v>
                </c:pt>
                <c:pt idx="338">
                  <c:v>42620.483275463</c:v>
                </c:pt>
                <c:pt idx="339">
                  <c:v>42620.483287037</c:v>
                </c:pt>
                <c:pt idx="340">
                  <c:v>42620.4832986111</c:v>
                </c:pt>
                <c:pt idx="341">
                  <c:v>42620.4833101852</c:v>
                </c:pt>
                <c:pt idx="342">
                  <c:v>42620.4842939815</c:v>
                </c:pt>
                <c:pt idx="343">
                  <c:v>42620.4843055556</c:v>
                </c:pt>
                <c:pt idx="344">
                  <c:v>42620.4843171296</c:v>
                </c:pt>
                <c:pt idx="345">
                  <c:v>42620.4843287037</c:v>
                </c:pt>
                <c:pt idx="346">
                  <c:v>42620.4843402778</c:v>
                </c:pt>
                <c:pt idx="347">
                  <c:v>42620.4843518519</c:v>
                </c:pt>
                <c:pt idx="348">
                  <c:v>42620.4843634259</c:v>
                </c:pt>
                <c:pt idx="349">
                  <c:v>42620.484375</c:v>
                </c:pt>
                <c:pt idx="350">
                  <c:v>42620.4843865741</c:v>
                </c:pt>
                <c:pt idx="351">
                  <c:v>42620.4843981481</c:v>
                </c:pt>
                <c:pt idx="352">
                  <c:v>42620.4844097222</c:v>
                </c:pt>
                <c:pt idx="353">
                  <c:v>42620.4844212963</c:v>
                </c:pt>
                <c:pt idx="354">
                  <c:v>42620.4844328704</c:v>
                </c:pt>
                <c:pt idx="355">
                  <c:v>42620.4844444444</c:v>
                </c:pt>
                <c:pt idx="356">
                  <c:v>42620.4844560185</c:v>
                </c:pt>
                <c:pt idx="357">
                  <c:v>42620.4844675926</c:v>
                </c:pt>
                <c:pt idx="358">
                  <c:v>42620.4844791667</c:v>
                </c:pt>
                <c:pt idx="359">
                  <c:v>42620.4844907407</c:v>
                </c:pt>
                <c:pt idx="360">
                  <c:v>42620.4845023148</c:v>
                </c:pt>
                <c:pt idx="361">
                  <c:v>42620.485462963</c:v>
                </c:pt>
                <c:pt idx="362">
                  <c:v>42620.485474537</c:v>
                </c:pt>
                <c:pt idx="363">
                  <c:v>42620.4854861111</c:v>
                </c:pt>
                <c:pt idx="364">
                  <c:v>42620.4854976852</c:v>
                </c:pt>
                <c:pt idx="365">
                  <c:v>42620.4855092593</c:v>
                </c:pt>
                <c:pt idx="366">
                  <c:v>42620.4855208333</c:v>
                </c:pt>
                <c:pt idx="367">
                  <c:v>42620.4855324074</c:v>
                </c:pt>
                <c:pt idx="368">
                  <c:v>42620.4855439815</c:v>
                </c:pt>
                <c:pt idx="369">
                  <c:v>42620.4855555556</c:v>
                </c:pt>
                <c:pt idx="370">
                  <c:v>42620.4855671296</c:v>
                </c:pt>
                <c:pt idx="371">
                  <c:v>42620.4855787037</c:v>
                </c:pt>
                <c:pt idx="372">
                  <c:v>42620.4855902778</c:v>
                </c:pt>
                <c:pt idx="373">
                  <c:v>42620.4856018519</c:v>
                </c:pt>
                <c:pt idx="374">
                  <c:v>42620.4856134259</c:v>
                </c:pt>
                <c:pt idx="375">
                  <c:v>42620.485625</c:v>
                </c:pt>
                <c:pt idx="376">
                  <c:v>42620.4856365741</c:v>
                </c:pt>
                <c:pt idx="377">
                  <c:v>42620.4856481481</c:v>
                </c:pt>
                <c:pt idx="378">
                  <c:v>42620.4856597222</c:v>
                </c:pt>
                <c:pt idx="379">
                  <c:v>42620.4856712963</c:v>
                </c:pt>
              </c:numCache>
            </c:numRef>
          </c:cat>
          <c:val>
            <c:numRef>
              <c:f>Controllers!$T$45:$T$424</c:f>
              <c:numCache>
                <c:formatCode>General</c:formatCode>
                <c:ptCount val="3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</c:numCache>
            </c:numRef>
          </c:val>
        </c:ser>
        <c:ser>
          <c:idx val="2"/>
          <c:order val="2"/>
          <c:tx>
            <c:v>Ctrl c18</c:v>
          </c:tx>
          <c:spPr>
            <a:ln w="28575"/>
          </c:spPr>
          <c:marker>
            <c:symbol val="none"/>
          </c:marker>
          <c:cat>
            <c:numRef>
              <c:f>Controllers!$Z$45:$Z$424</c:f>
              <c:numCache>
                <c:formatCode>General</c:formatCode>
                <c:ptCount val="380"/>
                <c:pt idx="0">
                  <c:v>42620.4615972222</c:v>
                </c:pt>
                <c:pt idx="1">
                  <c:v>42620.4616087963</c:v>
                </c:pt>
                <c:pt idx="2">
                  <c:v>42620.4616203704</c:v>
                </c:pt>
                <c:pt idx="3">
                  <c:v>42620.4616319444</c:v>
                </c:pt>
                <c:pt idx="4">
                  <c:v>42620.4616435185</c:v>
                </c:pt>
                <c:pt idx="5">
                  <c:v>42620.4616550926</c:v>
                </c:pt>
                <c:pt idx="6">
                  <c:v>42620.4616666667</c:v>
                </c:pt>
                <c:pt idx="7">
                  <c:v>42620.4616782407</c:v>
                </c:pt>
                <c:pt idx="8">
                  <c:v>42620.4616898148</c:v>
                </c:pt>
                <c:pt idx="9">
                  <c:v>42620.4617013889</c:v>
                </c:pt>
                <c:pt idx="10">
                  <c:v>42620.461712963</c:v>
                </c:pt>
                <c:pt idx="11">
                  <c:v>42620.461724537</c:v>
                </c:pt>
                <c:pt idx="12">
                  <c:v>42620.4617361111</c:v>
                </c:pt>
                <c:pt idx="13">
                  <c:v>42620.4617476852</c:v>
                </c:pt>
                <c:pt idx="14">
                  <c:v>42620.4617592593</c:v>
                </c:pt>
                <c:pt idx="15">
                  <c:v>42620.4617708333</c:v>
                </c:pt>
                <c:pt idx="16">
                  <c:v>42620.4617824074</c:v>
                </c:pt>
                <c:pt idx="17">
                  <c:v>42620.4617939815</c:v>
                </c:pt>
                <c:pt idx="18">
                  <c:v>42620.4618055556</c:v>
                </c:pt>
                <c:pt idx="19">
                  <c:v>42620.4628587963</c:v>
                </c:pt>
                <c:pt idx="20">
                  <c:v>42620.4628703704</c:v>
                </c:pt>
                <c:pt idx="21">
                  <c:v>42620.4628819444</c:v>
                </c:pt>
                <c:pt idx="22">
                  <c:v>42620.4628935185</c:v>
                </c:pt>
                <c:pt idx="23">
                  <c:v>42620.4629050926</c:v>
                </c:pt>
                <c:pt idx="24">
                  <c:v>42620.4629166667</c:v>
                </c:pt>
                <c:pt idx="25">
                  <c:v>42620.4629282407</c:v>
                </c:pt>
                <c:pt idx="26">
                  <c:v>42620.4629398148</c:v>
                </c:pt>
                <c:pt idx="27">
                  <c:v>42620.4629513889</c:v>
                </c:pt>
                <c:pt idx="28">
                  <c:v>42620.462962963</c:v>
                </c:pt>
                <c:pt idx="29">
                  <c:v>42620.462974537</c:v>
                </c:pt>
                <c:pt idx="30">
                  <c:v>42620.4629861111</c:v>
                </c:pt>
                <c:pt idx="31">
                  <c:v>42620.4629976852</c:v>
                </c:pt>
                <c:pt idx="32">
                  <c:v>42620.4630092593</c:v>
                </c:pt>
                <c:pt idx="33">
                  <c:v>42620.4630208333</c:v>
                </c:pt>
                <c:pt idx="34">
                  <c:v>42620.4630324074</c:v>
                </c:pt>
                <c:pt idx="35">
                  <c:v>42620.4630439815</c:v>
                </c:pt>
                <c:pt idx="36">
                  <c:v>42620.4630555556</c:v>
                </c:pt>
                <c:pt idx="37">
                  <c:v>42620.4630671296</c:v>
                </c:pt>
                <c:pt idx="38">
                  <c:v>42620.4640509259</c:v>
                </c:pt>
                <c:pt idx="39">
                  <c:v>42620.4640625</c:v>
                </c:pt>
                <c:pt idx="40">
                  <c:v>42620.4640740741</c:v>
                </c:pt>
                <c:pt idx="41">
                  <c:v>42620.4640856481</c:v>
                </c:pt>
                <c:pt idx="42">
                  <c:v>42620.4640972222</c:v>
                </c:pt>
                <c:pt idx="43">
                  <c:v>42620.4641087963</c:v>
                </c:pt>
                <c:pt idx="44">
                  <c:v>42620.4641203704</c:v>
                </c:pt>
                <c:pt idx="45">
                  <c:v>42620.4641319444</c:v>
                </c:pt>
                <c:pt idx="46">
                  <c:v>42620.4641435185</c:v>
                </c:pt>
                <c:pt idx="47">
                  <c:v>42620.4641550926</c:v>
                </c:pt>
                <c:pt idx="48">
                  <c:v>42620.4641666667</c:v>
                </c:pt>
                <c:pt idx="49">
                  <c:v>42620.4641782407</c:v>
                </c:pt>
                <c:pt idx="50">
                  <c:v>42620.4641898148</c:v>
                </c:pt>
                <c:pt idx="51">
                  <c:v>42620.4642013889</c:v>
                </c:pt>
                <c:pt idx="52">
                  <c:v>42620.464212963</c:v>
                </c:pt>
                <c:pt idx="53">
                  <c:v>42620.464224537</c:v>
                </c:pt>
                <c:pt idx="54">
                  <c:v>42620.4642361111</c:v>
                </c:pt>
                <c:pt idx="55">
                  <c:v>42620.4642476852</c:v>
                </c:pt>
                <c:pt idx="56">
                  <c:v>42620.4642592593</c:v>
                </c:pt>
                <c:pt idx="57">
                  <c:v>42620.4653356482</c:v>
                </c:pt>
                <c:pt idx="58">
                  <c:v>42620.4653472222</c:v>
                </c:pt>
                <c:pt idx="59">
                  <c:v>42620.4653587963</c:v>
                </c:pt>
                <c:pt idx="60">
                  <c:v>42620.4653703704</c:v>
                </c:pt>
                <c:pt idx="61">
                  <c:v>42620.4653819444</c:v>
                </c:pt>
                <c:pt idx="62">
                  <c:v>42620.4653935185</c:v>
                </c:pt>
                <c:pt idx="63">
                  <c:v>42620.4654050926</c:v>
                </c:pt>
                <c:pt idx="64">
                  <c:v>42620.4654166667</c:v>
                </c:pt>
                <c:pt idx="65">
                  <c:v>42620.4654282407</c:v>
                </c:pt>
                <c:pt idx="66">
                  <c:v>42620.4654398148</c:v>
                </c:pt>
                <c:pt idx="67">
                  <c:v>42620.4654513889</c:v>
                </c:pt>
                <c:pt idx="68">
                  <c:v>42620.465462963</c:v>
                </c:pt>
                <c:pt idx="69">
                  <c:v>42620.465474537</c:v>
                </c:pt>
                <c:pt idx="70">
                  <c:v>42620.4654861111</c:v>
                </c:pt>
                <c:pt idx="71">
                  <c:v>42620.4654976852</c:v>
                </c:pt>
                <c:pt idx="72">
                  <c:v>42620.4655092593</c:v>
                </c:pt>
                <c:pt idx="73">
                  <c:v>42620.4655208333</c:v>
                </c:pt>
                <c:pt idx="74">
                  <c:v>42620.4655324074</c:v>
                </c:pt>
                <c:pt idx="75">
                  <c:v>42620.4655439815</c:v>
                </c:pt>
                <c:pt idx="76">
                  <c:v>42620.4664930556</c:v>
                </c:pt>
                <c:pt idx="77">
                  <c:v>42620.4665046296</c:v>
                </c:pt>
                <c:pt idx="78">
                  <c:v>42620.4665162037</c:v>
                </c:pt>
                <c:pt idx="79">
                  <c:v>42620.4665277778</c:v>
                </c:pt>
                <c:pt idx="80">
                  <c:v>42620.4665393519</c:v>
                </c:pt>
                <c:pt idx="81">
                  <c:v>42620.4665509259</c:v>
                </c:pt>
                <c:pt idx="82">
                  <c:v>42620.4665625</c:v>
                </c:pt>
                <c:pt idx="83">
                  <c:v>42620.4665740741</c:v>
                </c:pt>
                <c:pt idx="84">
                  <c:v>42620.4665856482</c:v>
                </c:pt>
                <c:pt idx="85">
                  <c:v>42620.4665972222</c:v>
                </c:pt>
                <c:pt idx="86">
                  <c:v>42620.4666087963</c:v>
                </c:pt>
                <c:pt idx="87">
                  <c:v>42620.4666203704</c:v>
                </c:pt>
                <c:pt idx="88">
                  <c:v>42620.4666319444</c:v>
                </c:pt>
                <c:pt idx="89">
                  <c:v>42620.4666435185</c:v>
                </c:pt>
                <c:pt idx="90">
                  <c:v>42620.4666550926</c:v>
                </c:pt>
                <c:pt idx="91">
                  <c:v>42620.4666666667</c:v>
                </c:pt>
                <c:pt idx="92">
                  <c:v>42620.4666782407</c:v>
                </c:pt>
                <c:pt idx="93">
                  <c:v>42620.4666898148</c:v>
                </c:pt>
                <c:pt idx="94">
                  <c:v>42620.4667013889</c:v>
                </c:pt>
                <c:pt idx="95">
                  <c:v>42620.4678472222</c:v>
                </c:pt>
                <c:pt idx="96">
                  <c:v>42620.4678587963</c:v>
                </c:pt>
                <c:pt idx="97">
                  <c:v>42620.4678703704</c:v>
                </c:pt>
                <c:pt idx="98">
                  <c:v>42620.4678819444</c:v>
                </c:pt>
                <c:pt idx="99">
                  <c:v>42620.4678935185</c:v>
                </c:pt>
                <c:pt idx="100">
                  <c:v>42620.4679050926</c:v>
                </c:pt>
                <c:pt idx="101">
                  <c:v>42620.4679166667</c:v>
                </c:pt>
                <c:pt idx="102">
                  <c:v>42620.4679282407</c:v>
                </c:pt>
                <c:pt idx="103">
                  <c:v>42620.4679398148</c:v>
                </c:pt>
                <c:pt idx="104">
                  <c:v>42620.4679513889</c:v>
                </c:pt>
                <c:pt idx="105">
                  <c:v>42620.467962963</c:v>
                </c:pt>
                <c:pt idx="106">
                  <c:v>42620.467974537</c:v>
                </c:pt>
                <c:pt idx="107">
                  <c:v>42620.4679861111</c:v>
                </c:pt>
                <c:pt idx="108">
                  <c:v>42620.4679976852</c:v>
                </c:pt>
                <c:pt idx="109">
                  <c:v>42620.4680092593</c:v>
                </c:pt>
                <c:pt idx="110">
                  <c:v>42620.4680208333</c:v>
                </c:pt>
                <c:pt idx="111">
                  <c:v>42620.4680324074</c:v>
                </c:pt>
                <c:pt idx="112">
                  <c:v>42620.4680439815</c:v>
                </c:pt>
                <c:pt idx="113">
                  <c:v>42620.4680555556</c:v>
                </c:pt>
                <c:pt idx="114">
                  <c:v>42620.4693055556</c:v>
                </c:pt>
                <c:pt idx="115">
                  <c:v>42620.4693171296</c:v>
                </c:pt>
                <c:pt idx="116">
                  <c:v>42620.4693287037</c:v>
                </c:pt>
                <c:pt idx="117">
                  <c:v>42620.4693402778</c:v>
                </c:pt>
                <c:pt idx="118">
                  <c:v>42620.4693518519</c:v>
                </c:pt>
                <c:pt idx="119">
                  <c:v>42620.4693634259</c:v>
                </c:pt>
                <c:pt idx="120">
                  <c:v>42620.469375</c:v>
                </c:pt>
                <c:pt idx="121">
                  <c:v>42620.4693865741</c:v>
                </c:pt>
                <c:pt idx="122">
                  <c:v>42620.4693981481</c:v>
                </c:pt>
                <c:pt idx="123">
                  <c:v>42620.4694097222</c:v>
                </c:pt>
                <c:pt idx="124">
                  <c:v>42620.4694212963</c:v>
                </c:pt>
                <c:pt idx="125">
                  <c:v>42620.4694328704</c:v>
                </c:pt>
                <c:pt idx="126">
                  <c:v>42620.4694444444</c:v>
                </c:pt>
                <c:pt idx="127">
                  <c:v>42620.4694560185</c:v>
                </c:pt>
                <c:pt idx="128">
                  <c:v>42620.4694675926</c:v>
                </c:pt>
                <c:pt idx="129">
                  <c:v>42620.4694791667</c:v>
                </c:pt>
                <c:pt idx="130">
                  <c:v>42620.4694907407</c:v>
                </c:pt>
                <c:pt idx="131">
                  <c:v>42620.4695023148</c:v>
                </c:pt>
                <c:pt idx="132">
                  <c:v>42620.4695138889</c:v>
                </c:pt>
                <c:pt idx="133">
                  <c:v>42620.470625</c:v>
                </c:pt>
                <c:pt idx="134">
                  <c:v>42620.4706365741</c:v>
                </c:pt>
                <c:pt idx="135">
                  <c:v>42620.4706481481</c:v>
                </c:pt>
                <c:pt idx="136">
                  <c:v>42620.4706597222</c:v>
                </c:pt>
                <c:pt idx="137">
                  <c:v>42620.4706712963</c:v>
                </c:pt>
                <c:pt idx="138">
                  <c:v>42620.4706828704</c:v>
                </c:pt>
                <c:pt idx="139">
                  <c:v>42620.4706944444</c:v>
                </c:pt>
                <c:pt idx="140">
                  <c:v>42620.4707060185</c:v>
                </c:pt>
                <c:pt idx="141">
                  <c:v>42620.4707175926</c:v>
                </c:pt>
                <c:pt idx="142">
                  <c:v>42620.4707291667</c:v>
                </c:pt>
                <c:pt idx="143">
                  <c:v>42620.4707407407</c:v>
                </c:pt>
                <c:pt idx="144">
                  <c:v>42620.4707523148</c:v>
                </c:pt>
                <c:pt idx="145">
                  <c:v>42620.4707638889</c:v>
                </c:pt>
                <c:pt idx="146">
                  <c:v>42620.470775463</c:v>
                </c:pt>
                <c:pt idx="147">
                  <c:v>42620.470787037</c:v>
                </c:pt>
                <c:pt idx="148">
                  <c:v>42620.4707986111</c:v>
                </c:pt>
                <c:pt idx="149">
                  <c:v>42620.4708101852</c:v>
                </c:pt>
                <c:pt idx="150">
                  <c:v>42620.4708217593</c:v>
                </c:pt>
                <c:pt idx="151">
                  <c:v>42620.4708333333</c:v>
                </c:pt>
                <c:pt idx="152">
                  <c:v>42620.4718055556</c:v>
                </c:pt>
                <c:pt idx="153">
                  <c:v>42620.4718171296</c:v>
                </c:pt>
                <c:pt idx="154">
                  <c:v>42620.4718287037</c:v>
                </c:pt>
                <c:pt idx="155">
                  <c:v>42620.4718402778</c:v>
                </c:pt>
                <c:pt idx="156">
                  <c:v>42620.4718518518</c:v>
                </c:pt>
                <c:pt idx="157">
                  <c:v>42620.4718634259</c:v>
                </c:pt>
                <c:pt idx="158">
                  <c:v>42620.471875</c:v>
                </c:pt>
                <c:pt idx="159">
                  <c:v>42620.4718865741</c:v>
                </c:pt>
                <c:pt idx="160">
                  <c:v>42620.4718981481</c:v>
                </c:pt>
                <c:pt idx="161">
                  <c:v>42620.4719097222</c:v>
                </c:pt>
                <c:pt idx="162">
                  <c:v>42620.4719212963</c:v>
                </c:pt>
                <c:pt idx="163">
                  <c:v>42620.4719328704</c:v>
                </c:pt>
                <c:pt idx="164">
                  <c:v>42620.4719444444</c:v>
                </c:pt>
                <c:pt idx="165">
                  <c:v>42620.4719560185</c:v>
                </c:pt>
                <c:pt idx="166">
                  <c:v>42620.4719675926</c:v>
                </c:pt>
                <c:pt idx="167">
                  <c:v>42620.4719791667</c:v>
                </c:pt>
                <c:pt idx="168">
                  <c:v>42620.4719907407</c:v>
                </c:pt>
                <c:pt idx="169">
                  <c:v>42620.4720023148</c:v>
                </c:pt>
                <c:pt idx="170">
                  <c:v>42620.4720138889</c:v>
                </c:pt>
                <c:pt idx="171">
                  <c:v>42620.4730555556</c:v>
                </c:pt>
                <c:pt idx="172">
                  <c:v>42620.4730671296</c:v>
                </c:pt>
                <c:pt idx="173">
                  <c:v>42620.4730787037</c:v>
                </c:pt>
                <c:pt idx="174">
                  <c:v>42620.4730902778</c:v>
                </c:pt>
                <c:pt idx="175">
                  <c:v>42620.4731018519</c:v>
                </c:pt>
                <c:pt idx="176">
                  <c:v>42620.4731134259</c:v>
                </c:pt>
                <c:pt idx="177">
                  <c:v>42620.473125</c:v>
                </c:pt>
                <c:pt idx="178">
                  <c:v>42620.4731365741</c:v>
                </c:pt>
                <c:pt idx="179">
                  <c:v>42620.4731481482</c:v>
                </c:pt>
                <c:pt idx="180">
                  <c:v>42620.4731597222</c:v>
                </c:pt>
                <c:pt idx="181">
                  <c:v>42620.4731712963</c:v>
                </c:pt>
                <c:pt idx="182">
                  <c:v>42620.4731828704</c:v>
                </c:pt>
                <c:pt idx="183">
                  <c:v>42620.4731944444</c:v>
                </c:pt>
                <c:pt idx="184">
                  <c:v>42620.4732060185</c:v>
                </c:pt>
                <c:pt idx="185">
                  <c:v>42620.4732175926</c:v>
                </c:pt>
                <c:pt idx="186">
                  <c:v>42620.4732291667</c:v>
                </c:pt>
                <c:pt idx="187">
                  <c:v>42620.4732407407</c:v>
                </c:pt>
                <c:pt idx="188">
                  <c:v>42620.4732523148</c:v>
                </c:pt>
                <c:pt idx="189">
                  <c:v>42620.4732638889</c:v>
                </c:pt>
                <c:pt idx="190">
                  <c:v>42620.4742939815</c:v>
                </c:pt>
                <c:pt idx="191">
                  <c:v>42620.4743055556</c:v>
                </c:pt>
                <c:pt idx="192">
                  <c:v>42620.4743171296</c:v>
                </c:pt>
                <c:pt idx="193">
                  <c:v>42620.4743287037</c:v>
                </c:pt>
                <c:pt idx="194">
                  <c:v>42620.4743402778</c:v>
                </c:pt>
                <c:pt idx="195">
                  <c:v>42620.4743518519</c:v>
                </c:pt>
                <c:pt idx="196">
                  <c:v>42620.4743634259</c:v>
                </c:pt>
                <c:pt idx="197">
                  <c:v>42620.474375</c:v>
                </c:pt>
                <c:pt idx="198">
                  <c:v>42620.4743865741</c:v>
                </c:pt>
                <c:pt idx="199">
                  <c:v>42620.4743981482</c:v>
                </c:pt>
                <c:pt idx="200">
                  <c:v>42620.4744097222</c:v>
                </c:pt>
                <c:pt idx="201">
                  <c:v>42620.4744212963</c:v>
                </c:pt>
                <c:pt idx="202">
                  <c:v>42620.4744328704</c:v>
                </c:pt>
                <c:pt idx="203">
                  <c:v>42620.4744444444</c:v>
                </c:pt>
                <c:pt idx="204">
                  <c:v>42620.4744560185</c:v>
                </c:pt>
                <c:pt idx="205">
                  <c:v>42620.4744675926</c:v>
                </c:pt>
                <c:pt idx="206">
                  <c:v>42620.4744791667</c:v>
                </c:pt>
                <c:pt idx="207">
                  <c:v>42620.4744907407</c:v>
                </c:pt>
                <c:pt idx="208">
                  <c:v>42620.4745023148</c:v>
                </c:pt>
                <c:pt idx="209">
                  <c:v>42620.4755787037</c:v>
                </c:pt>
                <c:pt idx="210">
                  <c:v>42620.4755902778</c:v>
                </c:pt>
                <c:pt idx="211">
                  <c:v>42620.4756018519</c:v>
                </c:pt>
                <c:pt idx="212">
                  <c:v>42620.4756134259</c:v>
                </c:pt>
                <c:pt idx="213">
                  <c:v>42620.475625</c:v>
                </c:pt>
                <c:pt idx="214">
                  <c:v>42620.4756365741</c:v>
                </c:pt>
                <c:pt idx="215">
                  <c:v>42620.4756481481</c:v>
                </c:pt>
                <c:pt idx="216">
                  <c:v>42620.4756597222</c:v>
                </c:pt>
                <c:pt idx="217">
                  <c:v>42620.4756712963</c:v>
                </c:pt>
                <c:pt idx="218">
                  <c:v>42620.4756828704</c:v>
                </c:pt>
                <c:pt idx="219">
                  <c:v>42620.4756944444</c:v>
                </c:pt>
                <c:pt idx="220">
                  <c:v>42620.4757060185</c:v>
                </c:pt>
                <c:pt idx="221">
                  <c:v>42620.4757175926</c:v>
                </c:pt>
                <c:pt idx="222">
                  <c:v>42620.4757291667</c:v>
                </c:pt>
                <c:pt idx="223">
                  <c:v>42620.4757407407</c:v>
                </c:pt>
                <c:pt idx="224">
                  <c:v>42620.4757523148</c:v>
                </c:pt>
                <c:pt idx="225">
                  <c:v>42620.4757638889</c:v>
                </c:pt>
                <c:pt idx="226">
                  <c:v>42620.475775463</c:v>
                </c:pt>
                <c:pt idx="227">
                  <c:v>42620.475787037</c:v>
                </c:pt>
                <c:pt idx="228">
                  <c:v>42620.4768402778</c:v>
                </c:pt>
                <c:pt idx="229">
                  <c:v>42620.4768518519</c:v>
                </c:pt>
                <c:pt idx="230">
                  <c:v>42620.4768634259</c:v>
                </c:pt>
                <c:pt idx="231">
                  <c:v>42620.476875</c:v>
                </c:pt>
                <c:pt idx="232">
                  <c:v>42620.4768865741</c:v>
                </c:pt>
                <c:pt idx="233">
                  <c:v>42620.4768981481</c:v>
                </c:pt>
                <c:pt idx="234">
                  <c:v>42620.4769097222</c:v>
                </c:pt>
                <c:pt idx="235">
                  <c:v>42620.4769212963</c:v>
                </c:pt>
                <c:pt idx="236">
                  <c:v>42620.4769328704</c:v>
                </c:pt>
                <c:pt idx="237">
                  <c:v>42620.4769444444</c:v>
                </c:pt>
                <c:pt idx="238">
                  <c:v>42620.4769560185</c:v>
                </c:pt>
                <c:pt idx="239">
                  <c:v>42620.4769675926</c:v>
                </c:pt>
                <c:pt idx="240">
                  <c:v>42620.4769791667</c:v>
                </c:pt>
                <c:pt idx="241">
                  <c:v>42620.4769907407</c:v>
                </c:pt>
                <c:pt idx="242">
                  <c:v>42620.4770023148</c:v>
                </c:pt>
                <c:pt idx="243">
                  <c:v>42620.4770138889</c:v>
                </c:pt>
                <c:pt idx="244">
                  <c:v>42620.477025463</c:v>
                </c:pt>
                <c:pt idx="245">
                  <c:v>42620.477037037</c:v>
                </c:pt>
                <c:pt idx="246">
                  <c:v>42620.4770486111</c:v>
                </c:pt>
                <c:pt idx="247">
                  <c:v>42620.4780092593</c:v>
                </c:pt>
                <c:pt idx="248">
                  <c:v>42620.4780208333</c:v>
                </c:pt>
                <c:pt idx="249">
                  <c:v>42620.4780324074</c:v>
                </c:pt>
                <c:pt idx="250">
                  <c:v>42620.4780439815</c:v>
                </c:pt>
                <c:pt idx="251">
                  <c:v>42620.4780555556</c:v>
                </c:pt>
                <c:pt idx="252">
                  <c:v>42620.4780671296</c:v>
                </c:pt>
                <c:pt idx="253">
                  <c:v>42620.4780787037</c:v>
                </c:pt>
                <c:pt idx="254">
                  <c:v>42620.4780902778</c:v>
                </c:pt>
                <c:pt idx="255">
                  <c:v>42620.4781018519</c:v>
                </c:pt>
                <c:pt idx="256">
                  <c:v>42620.4781134259</c:v>
                </c:pt>
                <c:pt idx="257">
                  <c:v>42620.478125</c:v>
                </c:pt>
                <c:pt idx="258">
                  <c:v>42620.4781365741</c:v>
                </c:pt>
                <c:pt idx="259">
                  <c:v>42620.4781481481</c:v>
                </c:pt>
                <c:pt idx="260">
                  <c:v>42620.4781597222</c:v>
                </c:pt>
                <c:pt idx="261">
                  <c:v>42620.4781712963</c:v>
                </c:pt>
                <c:pt idx="262">
                  <c:v>42620.4781828704</c:v>
                </c:pt>
                <c:pt idx="263">
                  <c:v>42620.4781944444</c:v>
                </c:pt>
                <c:pt idx="264">
                  <c:v>42620.4782060185</c:v>
                </c:pt>
                <c:pt idx="265">
                  <c:v>42620.4782175926</c:v>
                </c:pt>
                <c:pt idx="266">
                  <c:v>42620.479224537</c:v>
                </c:pt>
                <c:pt idx="267">
                  <c:v>42620.4792361111</c:v>
                </c:pt>
                <c:pt idx="268">
                  <c:v>42620.4792476852</c:v>
                </c:pt>
                <c:pt idx="269">
                  <c:v>42620.4792592593</c:v>
                </c:pt>
                <c:pt idx="270">
                  <c:v>42620.4792708333</c:v>
                </c:pt>
                <c:pt idx="271">
                  <c:v>42620.4792824074</c:v>
                </c:pt>
                <c:pt idx="272">
                  <c:v>42620.4792939815</c:v>
                </c:pt>
                <c:pt idx="273">
                  <c:v>42620.4793055556</c:v>
                </c:pt>
                <c:pt idx="274">
                  <c:v>42620.4793171296</c:v>
                </c:pt>
                <c:pt idx="275">
                  <c:v>42620.4793287037</c:v>
                </c:pt>
                <c:pt idx="276">
                  <c:v>42620.4793402778</c:v>
                </c:pt>
                <c:pt idx="277">
                  <c:v>42620.4793518518</c:v>
                </c:pt>
                <c:pt idx="278">
                  <c:v>42620.4793634259</c:v>
                </c:pt>
                <c:pt idx="279">
                  <c:v>42620.479375</c:v>
                </c:pt>
                <c:pt idx="280">
                  <c:v>42620.4793865741</c:v>
                </c:pt>
                <c:pt idx="281">
                  <c:v>42620.4793981481</c:v>
                </c:pt>
                <c:pt idx="282">
                  <c:v>42620.4794097222</c:v>
                </c:pt>
                <c:pt idx="283">
                  <c:v>42620.4794212963</c:v>
                </c:pt>
                <c:pt idx="284">
                  <c:v>42620.4794328704</c:v>
                </c:pt>
                <c:pt idx="285">
                  <c:v>42620.4805324074</c:v>
                </c:pt>
                <c:pt idx="286">
                  <c:v>42620.4805439815</c:v>
                </c:pt>
                <c:pt idx="287">
                  <c:v>42620.4805555556</c:v>
                </c:pt>
                <c:pt idx="288">
                  <c:v>42620.4805671296</c:v>
                </c:pt>
                <c:pt idx="289">
                  <c:v>42620.4805787037</c:v>
                </c:pt>
                <c:pt idx="290">
                  <c:v>42620.4805902778</c:v>
                </c:pt>
                <c:pt idx="291">
                  <c:v>42620.4806018519</c:v>
                </c:pt>
                <c:pt idx="292">
                  <c:v>42620.4806134259</c:v>
                </c:pt>
                <c:pt idx="293">
                  <c:v>42620.480625</c:v>
                </c:pt>
                <c:pt idx="294">
                  <c:v>42620.4806365741</c:v>
                </c:pt>
                <c:pt idx="295">
                  <c:v>42620.4806481482</c:v>
                </c:pt>
                <c:pt idx="296">
                  <c:v>42620.4806597222</c:v>
                </c:pt>
                <c:pt idx="297">
                  <c:v>42620.4806712963</c:v>
                </c:pt>
                <c:pt idx="298">
                  <c:v>42620.4806828704</c:v>
                </c:pt>
                <c:pt idx="299">
                  <c:v>42620.4806944444</c:v>
                </c:pt>
                <c:pt idx="300">
                  <c:v>42620.4807060185</c:v>
                </c:pt>
                <c:pt idx="301">
                  <c:v>42620.4807175926</c:v>
                </c:pt>
                <c:pt idx="302">
                  <c:v>42620.4807291667</c:v>
                </c:pt>
                <c:pt idx="303">
                  <c:v>42620.4807407407</c:v>
                </c:pt>
                <c:pt idx="304">
                  <c:v>42620.4818518519</c:v>
                </c:pt>
                <c:pt idx="305">
                  <c:v>42620.4818634259</c:v>
                </c:pt>
                <c:pt idx="306">
                  <c:v>42620.481875</c:v>
                </c:pt>
                <c:pt idx="307">
                  <c:v>42620.4818865741</c:v>
                </c:pt>
                <c:pt idx="308">
                  <c:v>42620.4818981482</c:v>
                </c:pt>
                <c:pt idx="309">
                  <c:v>42620.4819097222</c:v>
                </c:pt>
                <c:pt idx="310">
                  <c:v>42620.4819212963</c:v>
                </c:pt>
                <c:pt idx="311">
                  <c:v>42620.4819328704</c:v>
                </c:pt>
                <c:pt idx="312">
                  <c:v>42620.4819444444</c:v>
                </c:pt>
                <c:pt idx="313">
                  <c:v>42620.4819560185</c:v>
                </c:pt>
                <c:pt idx="314">
                  <c:v>42620.4819675926</c:v>
                </c:pt>
                <c:pt idx="315">
                  <c:v>42620.4819791667</c:v>
                </c:pt>
                <c:pt idx="316">
                  <c:v>42620.4819907407</c:v>
                </c:pt>
                <c:pt idx="317">
                  <c:v>42620.4820023148</c:v>
                </c:pt>
                <c:pt idx="318">
                  <c:v>42620.4820138889</c:v>
                </c:pt>
                <c:pt idx="319">
                  <c:v>42620.482025463</c:v>
                </c:pt>
                <c:pt idx="320">
                  <c:v>42620.482037037</c:v>
                </c:pt>
                <c:pt idx="321">
                  <c:v>42620.4820486111</c:v>
                </c:pt>
                <c:pt idx="322">
                  <c:v>42620.4820601852</c:v>
                </c:pt>
                <c:pt idx="323">
                  <c:v>42620.4831018519</c:v>
                </c:pt>
                <c:pt idx="324">
                  <c:v>42620.4831134259</c:v>
                </c:pt>
                <c:pt idx="325">
                  <c:v>42620.483125</c:v>
                </c:pt>
                <c:pt idx="326">
                  <c:v>42620.4831365741</c:v>
                </c:pt>
                <c:pt idx="327">
                  <c:v>42620.4831481481</c:v>
                </c:pt>
                <c:pt idx="328">
                  <c:v>42620.4831597222</c:v>
                </c:pt>
                <c:pt idx="329">
                  <c:v>42620.4831712963</c:v>
                </c:pt>
                <c:pt idx="330">
                  <c:v>42620.4831828704</c:v>
                </c:pt>
                <c:pt idx="331">
                  <c:v>42620.4831944444</c:v>
                </c:pt>
                <c:pt idx="332">
                  <c:v>42620.4832060185</c:v>
                </c:pt>
                <c:pt idx="333">
                  <c:v>42620.4832175926</c:v>
                </c:pt>
                <c:pt idx="334">
                  <c:v>42620.4832291667</c:v>
                </c:pt>
                <c:pt idx="335">
                  <c:v>42620.4832407407</c:v>
                </c:pt>
                <c:pt idx="336">
                  <c:v>42620.4832523148</c:v>
                </c:pt>
                <c:pt idx="337">
                  <c:v>42620.4832638889</c:v>
                </c:pt>
                <c:pt idx="338">
                  <c:v>42620.483275463</c:v>
                </c:pt>
                <c:pt idx="339">
                  <c:v>42620.483287037</c:v>
                </c:pt>
                <c:pt idx="340">
                  <c:v>42620.4832986111</c:v>
                </c:pt>
                <c:pt idx="341">
                  <c:v>42620.4833101852</c:v>
                </c:pt>
                <c:pt idx="342">
                  <c:v>42620.4842939815</c:v>
                </c:pt>
                <c:pt idx="343">
                  <c:v>42620.4843055556</c:v>
                </c:pt>
                <c:pt idx="344">
                  <c:v>42620.4843171296</c:v>
                </c:pt>
                <c:pt idx="345">
                  <c:v>42620.4843287037</c:v>
                </c:pt>
                <c:pt idx="346">
                  <c:v>42620.4843402778</c:v>
                </c:pt>
                <c:pt idx="347">
                  <c:v>42620.4843518519</c:v>
                </c:pt>
                <c:pt idx="348">
                  <c:v>42620.4843634259</c:v>
                </c:pt>
                <c:pt idx="349">
                  <c:v>42620.484375</c:v>
                </c:pt>
                <c:pt idx="350">
                  <c:v>42620.4843865741</c:v>
                </c:pt>
                <c:pt idx="351">
                  <c:v>42620.4843981481</c:v>
                </c:pt>
                <c:pt idx="352">
                  <c:v>42620.4844097222</c:v>
                </c:pt>
                <c:pt idx="353">
                  <c:v>42620.4844212963</c:v>
                </c:pt>
                <c:pt idx="354">
                  <c:v>42620.4844328704</c:v>
                </c:pt>
                <c:pt idx="355">
                  <c:v>42620.4844444444</c:v>
                </c:pt>
                <c:pt idx="356">
                  <c:v>42620.4844560185</c:v>
                </c:pt>
                <c:pt idx="357">
                  <c:v>42620.4844675926</c:v>
                </c:pt>
                <c:pt idx="358">
                  <c:v>42620.4844791667</c:v>
                </c:pt>
                <c:pt idx="359">
                  <c:v>42620.4844907407</c:v>
                </c:pt>
                <c:pt idx="360">
                  <c:v>42620.4845023148</c:v>
                </c:pt>
                <c:pt idx="361">
                  <c:v>42620.485462963</c:v>
                </c:pt>
                <c:pt idx="362">
                  <c:v>42620.485474537</c:v>
                </c:pt>
                <c:pt idx="363">
                  <c:v>42620.4854861111</c:v>
                </c:pt>
                <c:pt idx="364">
                  <c:v>42620.4854976852</c:v>
                </c:pt>
                <c:pt idx="365">
                  <c:v>42620.4855092593</c:v>
                </c:pt>
                <c:pt idx="366">
                  <c:v>42620.4855208333</c:v>
                </c:pt>
                <c:pt idx="367">
                  <c:v>42620.4855324074</c:v>
                </c:pt>
                <c:pt idx="368">
                  <c:v>42620.4855439815</c:v>
                </c:pt>
                <c:pt idx="369">
                  <c:v>42620.4855555556</c:v>
                </c:pt>
                <c:pt idx="370">
                  <c:v>42620.4855671296</c:v>
                </c:pt>
                <c:pt idx="371">
                  <c:v>42620.4855787037</c:v>
                </c:pt>
                <c:pt idx="372">
                  <c:v>42620.4855902778</c:v>
                </c:pt>
                <c:pt idx="373">
                  <c:v>42620.4856018519</c:v>
                </c:pt>
                <c:pt idx="374">
                  <c:v>42620.4856134259</c:v>
                </c:pt>
                <c:pt idx="375">
                  <c:v>42620.485625</c:v>
                </c:pt>
                <c:pt idx="376">
                  <c:v>42620.4856365741</c:v>
                </c:pt>
                <c:pt idx="377">
                  <c:v>42620.4856481481</c:v>
                </c:pt>
                <c:pt idx="378">
                  <c:v>42620.4856597222</c:v>
                </c:pt>
                <c:pt idx="379">
                  <c:v>42620.4856712963</c:v>
                </c:pt>
              </c:numCache>
            </c:numRef>
          </c:cat>
          <c:val>
            <c:numRef>
              <c:f>Controllers!$AE$45:$AE$424</c:f>
              <c:numCache>
                <c:formatCode>General</c:formatCode>
                <c:ptCount val="38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0.2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</c:v>
                </c:pt>
                <c:pt idx="44">
                  <c:v>0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</c:v>
                </c:pt>
                <c:pt idx="54">
                  <c:v>0.1</c:v>
                </c:pt>
                <c:pt idx="55">
                  <c:v>0</c:v>
                </c:pt>
                <c:pt idx="56">
                  <c:v>0</c:v>
                </c:pt>
                <c:pt idx="57">
                  <c:v>8</c:v>
                </c:pt>
                <c:pt idx="58">
                  <c:v>17</c:v>
                </c:pt>
                <c:pt idx="59">
                  <c:v>7.4</c:v>
                </c:pt>
                <c:pt idx="60">
                  <c:v>1.9</c:v>
                </c:pt>
                <c:pt idx="61">
                  <c:v>9.5</c:v>
                </c:pt>
                <c:pt idx="62">
                  <c:v>3.8</c:v>
                </c:pt>
                <c:pt idx="63">
                  <c:v>2.5</c:v>
                </c:pt>
                <c:pt idx="64">
                  <c:v>4.6</c:v>
                </c:pt>
                <c:pt idx="65">
                  <c:v>14.4</c:v>
                </c:pt>
                <c:pt idx="66">
                  <c:v>4.5</c:v>
                </c:pt>
                <c:pt idx="67">
                  <c:v>24.5</c:v>
                </c:pt>
                <c:pt idx="68">
                  <c:v>1.5</c:v>
                </c:pt>
                <c:pt idx="69">
                  <c:v>19.1</c:v>
                </c:pt>
                <c:pt idx="70">
                  <c:v>2.1</c:v>
                </c:pt>
                <c:pt idx="71">
                  <c:v>21.2</c:v>
                </c:pt>
                <c:pt idx="72">
                  <c:v>2.8</c:v>
                </c:pt>
                <c:pt idx="73">
                  <c:v>20.1</c:v>
                </c:pt>
                <c:pt idx="74">
                  <c:v>4.2</c:v>
                </c:pt>
                <c:pt idx="75">
                  <c:v>29</c:v>
                </c:pt>
                <c:pt idx="76">
                  <c:v>0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</c:v>
                </c:pt>
                <c:pt idx="119">
                  <c:v>0.1</c:v>
                </c:pt>
                <c:pt idx="120">
                  <c:v>0</c:v>
                </c:pt>
                <c:pt idx="121">
                  <c:v>0.1</c:v>
                </c:pt>
                <c:pt idx="122">
                  <c:v>0.1</c:v>
                </c:pt>
                <c:pt idx="123">
                  <c:v>0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</c:v>
                </c:pt>
                <c:pt idx="128">
                  <c:v>0</c:v>
                </c:pt>
                <c:pt idx="129">
                  <c:v>0.1</c:v>
                </c:pt>
                <c:pt idx="130">
                  <c:v>0.1</c:v>
                </c:pt>
                <c:pt idx="131">
                  <c:v>0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</c:v>
                </c:pt>
                <c:pt idx="178">
                  <c:v>0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0.1</c:v>
                </c:pt>
                <c:pt idx="188">
                  <c:v>0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</c:v>
                </c:pt>
                <c:pt idx="208">
                  <c:v>0.1</c:v>
                </c:pt>
                <c:pt idx="209">
                  <c:v>0.1</c:v>
                </c:pt>
                <c:pt idx="210">
                  <c:v>0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0.2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</c:v>
                </c:pt>
                <c:pt idx="378">
                  <c:v>0.1</c:v>
                </c:pt>
                <c:pt idx="379">
                  <c:v>0.1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Date/Time</a:t>
                </a:r>
              </a:p>
            </c:rich>
          </c:tx>
          <c:layout/>
        </c:title>
        <c:numFmt formatCode="ddd m/d/yy hh:mm:ss" sourceLinked="0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Transactions Waiting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guds.847c8e32.tegu-2016.09.07.11.03.56 actv: Transactions Being Serviced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Ctrl c0</c:v>
          </c:tx>
          <c:spPr>
            <a:ln w="28575"/>
          </c:spPr>
          <c:marker>
            <c:symbol val="none"/>
          </c:marker>
          <c:cat>
            <c:numRef>
              <c:f>Controllers!$D$45:$D$424</c:f>
              <c:numCache>
                <c:formatCode>General</c:formatCode>
                <c:ptCount val="380"/>
                <c:pt idx="0">
                  <c:v>42620.4615972222</c:v>
                </c:pt>
                <c:pt idx="1">
                  <c:v>42620.4616087963</c:v>
                </c:pt>
                <c:pt idx="2">
                  <c:v>42620.4616203704</c:v>
                </c:pt>
                <c:pt idx="3">
                  <c:v>42620.4616319444</c:v>
                </c:pt>
                <c:pt idx="4">
                  <c:v>42620.4616435185</c:v>
                </c:pt>
                <c:pt idx="5">
                  <c:v>42620.4616550926</c:v>
                </c:pt>
                <c:pt idx="6">
                  <c:v>42620.4616666667</c:v>
                </c:pt>
                <c:pt idx="7">
                  <c:v>42620.4616782407</c:v>
                </c:pt>
                <c:pt idx="8">
                  <c:v>42620.4616898148</c:v>
                </c:pt>
                <c:pt idx="9">
                  <c:v>42620.4617013889</c:v>
                </c:pt>
                <c:pt idx="10">
                  <c:v>42620.461712963</c:v>
                </c:pt>
                <c:pt idx="11">
                  <c:v>42620.461724537</c:v>
                </c:pt>
                <c:pt idx="12">
                  <c:v>42620.4617361111</c:v>
                </c:pt>
                <c:pt idx="13">
                  <c:v>42620.4617476852</c:v>
                </c:pt>
                <c:pt idx="14">
                  <c:v>42620.4617592593</c:v>
                </c:pt>
                <c:pt idx="15">
                  <c:v>42620.4617708333</c:v>
                </c:pt>
                <c:pt idx="16">
                  <c:v>42620.4617824074</c:v>
                </c:pt>
                <c:pt idx="17">
                  <c:v>42620.4617939815</c:v>
                </c:pt>
                <c:pt idx="18">
                  <c:v>42620.4618055556</c:v>
                </c:pt>
                <c:pt idx="19">
                  <c:v>42620.4628587963</c:v>
                </c:pt>
                <c:pt idx="20">
                  <c:v>42620.4628703704</c:v>
                </c:pt>
                <c:pt idx="21">
                  <c:v>42620.4628819444</c:v>
                </c:pt>
                <c:pt idx="22">
                  <c:v>42620.4628935185</c:v>
                </c:pt>
                <c:pt idx="23">
                  <c:v>42620.4629050926</c:v>
                </c:pt>
                <c:pt idx="24">
                  <c:v>42620.4629166667</c:v>
                </c:pt>
                <c:pt idx="25">
                  <c:v>42620.4629282407</c:v>
                </c:pt>
                <c:pt idx="26">
                  <c:v>42620.4629398148</c:v>
                </c:pt>
                <c:pt idx="27">
                  <c:v>42620.4629513889</c:v>
                </c:pt>
                <c:pt idx="28">
                  <c:v>42620.462962963</c:v>
                </c:pt>
                <c:pt idx="29">
                  <c:v>42620.462974537</c:v>
                </c:pt>
                <c:pt idx="30">
                  <c:v>42620.4629861111</c:v>
                </c:pt>
                <c:pt idx="31">
                  <c:v>42620.4629976852</c:v>
                </c:pt>
                <c:pt idx="32">
                  <c:v>42620.4630092593</c:v>
                </c:pt>
                <c:pt idx="33">
                  <c:v>42620.4630208333</c:v>
                </c:pt>
                <c:pt idx="34">
                  <c:v>42620.4630324074</c:v>
                </c:pt>
                <c:pt idx="35">
                  <c:v>42620.4630439815</c:v>
                </c:pt>
                <c:pt idx="36">
                  <c:v>42620.4630555556</c:v>
                </c:pt>
                <c:pt idx="37">
                  <c:v>42620.4630671296</c:v>
                </c:pt>
                <c:pt idx="38">
                  <c:v>42620.4640509259</c:v>
                </c:pt>
                <c:pt idx="39">
                  <c:v>42620.4640625</c:v>
                </c:pt>
                <c:pt idx="40">
                  <c:v>42620.4640740741</c:v>
                </c:pt>
                <c:pt idx="41">
                  <c:v>42620.4640856481</c:v>
                </c:pt>
                <c:pt idx="42">
                  <c:v>42620.4640972222</c:v>
                </c:pt>
                <c:pt idx="43">
                  <c:v>42620.4641087963</c:v>
                </c:pt>
                <c:pt idx="44">
                  <c:v>42620.4641203704</c:v>
                </c:pt>
                <c:pt idx="45">
                  <c:v>42620.4641319444</c:v>
                </c:pt>
                <c:pt idx="46">
                  <c:v>42620.4641435185</c:v>
                </c:pt>
                <c:pt idx="47">
                  <c:v>42620.4641550926</c:v>
                </c:pt>
                <c:pt idx="48">
                  <c:v>42620.4641666667</c:v>
                </c:pt>
                <c:pt idx="49">
                  <c:v>42620.4641782407</c:v>
                </c:pt>
                <c:pt idx="50">
                  <c:v>42620.4641898148</c:v>
                </c:pt>
                <c:pt idx="51">
                  <c:v>42620.4642013889</c:v>
                </c:pt>
                <c:pt idx="52">
                  <c:v>42620.464212963</c:v>
                </c:pt>
                <c:pt idx="53">
                  <c:v>42620.464224537</c:v>
                </c:pt>
                <c:pt idx="54">
                  <c:v>42620.4642361111</c:v>
                </c:pt>
                <c:pt idx="55">
                  <c:v>42620.4642476852</c:v>
                </c:pt>
                <c:pt idx="56">
                  <c:v>42620.4642592593</c:v>
                </c:pt>
                <c:pt idx="57">
                  <c:v>42620.4653356482</c:v>
                </c:pt>
                <c:pt idx="58">
                  <c:v>42620.4653472222</c:v>
                </c:pt>
                <c:pt idx="59">
                  <c:v>42620.4653587963</c:v>
                </c:pt>
                <c:pt idx="60">
                  <c:v>42620.4653703704</c:v>
                </c:pt>
                <c:pt idx="61">
                  <c:v>42620.4653819444</c:v>
                </c:pt>
                <c:pt idx="62">
                  <c:v>42620.4653935185</c:v>
                </c:pt>
                <c:pt idx="63">
                  <c:v>42620.4654050926</c:v>
                </c:pt>
                <c:pt idx="64">
                  <c:v>42620.4654166667</c:v>
                </c:pt>
                <c:pt idx="65">
                  <c:v>42620.4654282407</c:v>
                </c:pt>
                <c:pt idx="66">
                  <c:v>42620.4654398148</c:v>
                </c:pt>
                <c:pt idx="67">
                  <c:v>42620.4654513889</c:v>
                </c:pt>
                <c:pt idx="68">
                  <c:v>42620.465462963</c:v>
                </c:pt>
                <c:pt idx="69">
                  <c:v>42620.465474537</c:v>
                </c:pt>
                <c:pt idx="70">
                  <c:v>42620.4654861111</c:v>
                </c:pt>
                <c:pt idx="71">
                  <c:v>42620.4654976852</c:v>
                </c:pt>
                <c:pt idx="72">
                  <c:v>42620.4655092593</c:v>
                </c:pt>
                <c:pt idx="73">
                  <c:v>42620.4655208333</c:v>
                </c:pt>
                <c:pt idx="74">
                  <c:v>42620.4655324074</c:v>
                </c:pt>
                <c:pt idx="75">
                  <c:v>42620.4655439815</c:v>
                </c:pt>
                <c:pt idx="76">
                  <c:v>42620.4664930556</c:v>
                </c:pt>
                <c:pt idx="77">
                  <c:v>42620.4665046296</c:v>
                </c:pt>
                <c:pt idx="78">
                  <c:v>42620.4665162037</c:v>
                </c:pt>
                <c:pt idx="79">
                  <c:v>42620.4665277778</c:v>
                </c:pt>
                <c:pt idx="80">
                  <c:v>42620.4665393519</c:v>
                </c:pt>
                <c:pt idx="81">
                  <c:v>42620.4665509259</c:v>
                </c:pt>
                <c:pt idx="82">
                  <c:v>42620.4665625</c:v>
                </c:pt>
                <c:pt idx="83">
                  <c:v>42620.4665740741</c:v>
                </c:pt>
                <c:pt idx="84">
                  <c:v>42620.4665856482</c:v>
                </c:pt>
                <c:pt idx="85">
                  <c:v>42620.4665972222</c:v>
                </c:pt>
                <c:pt idx="86">
                  <c:v>42620.4666087963</c:v>
                </c:pt>
                <c:pt idx="87">
                  <c:v>42620.4666203704</c:v>
                </c:pt>
                <c:pt idx="88">
                  <c:v>42620.4666319444</c:v>
                </c:pt>
                <c:pt idx="89">
                  <c:v>42620.4666435185</c:v>
                </c:pt>
                <c:pt idx="90">
                  <c:v>42620.4666550926</c:v>
                </c:pt>
                <c:pt idx="91">
                  <c:v>42620.4666666667</c:v>
                </c:pt>
                <c:pt idx="92">
                  <c:v>42620.4666782407</c:v>
                </c:pt>
                <c:pt idx="93">
                  <c:v>42620.4666898148</c:v>
                </c:pt>
                <c:pt idx="94">
                  <c:v>42620.4667013889</c:v>
                </c:pt>
                <c:pt idx="95">
                  <c:v>42620.4678472222</c:v>
                </c:pt>
                <c:pt idx="96">
                  <c:v>42620.4678587963</c:v>
                </c:pt>
                <c:pt idx="97">
                  <c:v>42620.4678703704</c:v>
                </c:pt>
                <c:pt idx="98">
                  <c:v>42620.4678819444</c:v>
                </c:pt>
                <c:pt idx="99">
                  <c:v>42620.4678935185</c:v>
                </c:pt>
                <c:pt idx="100">
                  <c:v>42620.4679050926</c:v>
                </c:pt>
                <c:pt idx="101">
                  <c:v>42620.4679166667</c:v>
                </c:pt>
                <c:pt idx="102">
                  <c:v>42620.4679282407</c:v>
                </c:pt>
                <c:pt idx="103">
                  <c:v>42620.4679398148</c:v>
                </c:pt>
                <c:pt idx="104">
                  <c:v>42620.4679513889</c:v>
                </c:pt>
                <c:pt idx="105">
                  <c:v>42620.467962963</c:v>
                </c:pt>
                <c:pt idx="106">
                  <c:v>42620.467974537</c:v>
                </c:pt>
                <c:pt idx="107">
                  <c:v>42620.4679861111</c:v>
                </c:pt>
                <c:pt idx="108">
                  <c:v>42620.4679976852</c:v>
                </c:pt>
                <c:pt idx="109">
                  <c:v>42620.4680092593</c:v>
                </c:pt>
                <c:pt idx="110">
                  <c:v>42620.4680208333</c:v>
                </c:pt>
                <c:pt idx="111">
                  <c:v>42620.4680324074</c:v>
                </c:pt>
                <c:pt idx="112">
                  <c:v>42620.4680439815</c:v>
                </c:pt>
                <c:pt idx="113">
                  <c:v>42620.4680555556</c:v>
                </c:pt>
                <c:pt idx="114">
                  <c:v>42620.4693055556</c:v>
                </c:pt>
                <c:pt idx="115">
                  <c:v>42620.4693171296</c:v>
                </c:pt>
                <c:pt idx="116">
                  <c:v>42620.4693287037</c:v>
                </c:pt>
                <c:pt idx="117">
                  <c:v>42620.4693402778</c:v>
                </c:pt>
                <c:pt idx="118">
                  <c:v>42620.4693518519</c:v>
                </c:pt>
                <c:pt idx="119">
                  <c:v>42620.4693634259</c:v>
                </c:pt>
                <c:pt idx="120">
                  <c:v>42620.469375</c:v>
                </c:pt>
                <c:pt idx="121">
                  <c:v>42620.4693865741</c:v>
                </c:pt>
                <c:pt idx="122">
                  <c:v>42620.4693981481</c:v>
                </c:pt>
                <c:pt idx="123">
                  <c:v>42620.4694097222</c:v>
                </c:pt>
                <c:pt idx="124">
                  <c:v>42620.4694212963</c:v>
                </c:pt>
                <c:pt idx="125">
                  <c:v>42620.4694328704</c:v>
                </c:pt>
                <c:pt idx="126">
                  <c:v>42620.4694444444</c:v>
                </c:pt>
                <c:pt idx="127">
                  <c:v>42620.4694560185</c:v>
                </c:pt>
                <c:pt idx="128">
                  <c:v>42620.4694675926</c:v>
                </c:pt>
                <c:pt idx="129">
                  <c:v>42620.4694791667</c:v>
                </c:pt>
                <c:pt idx="130">
                  <c:v>42620.4694907407</c:v>
                </c:pt>
                <c:pt idx="131">
                  <c:v>42620.4695023148</c:v>
                </c:pt>
                <c:pt idx="132">
                  <c:v>42620.4695138889</c:v>
                </c:pt>
                <c:pt idx="133">
                  <c:v>42620.470625</c:v>
                </c:pt>
                <c:pt idx="134">
                  <c:v>42620.4706365741</c:v>
                </c:pt>
                <c:pt idx="135">
                  <c:v>42620.4706481481</c:v>
                </c:pt>
                <c:pt idx="136">
                  <c:v>42620.4706597222</c:v>
                </c:pt>
                <c:pt idx="137">
                  <c:v>42620.4706712963</c:v>
                </c:pt>
                <c:pt idx="138">
                  <c:v>42620.4706828704</c:v>
                </c:pt>
                <c:pt idx="139">
                  <c:v>42620.4706944444</c:v>
                </c:pt>
                <c:pt idx="140">
                  <c:v>42620.4707060185</c:v>
                </c:pt>
                <c:pt idx="141">
                  <c:v>42620.4707175926</c:v>
                </c:pt>
                <c:pt idx="142">
                  <c:v>42620.4707291667</c:v>
                </c:pt>
                <c:pt idx="143">
                  <c:v>42620.4707407407</c:v>
                </c:pt>
                <c:pt idx="144">
                  <c:v>42620.4707523148</c:v>
                </c:pt>
                <c:pt idx="145">
                  <c:v>42620.4707638889</c:v>
                </c:pt>
                <c:pt idx="146">
                  <c:v>42620.470775463</c:v>
                </c:pt>
                <c:pt idx="147">
                  <c:v>42620.470787037</c:v>
                </c:pt>
                <c:pt idx="148">
                  <c:v>42620.4707986111</c:v>
                </c:pt>
                <c:pt idx="149">
                  <c:v>42620.4708101852</c:v>
                </c:pt>
                <c:pt idx="150">
                  <c:v>42620.4708217593</c:v>
                </c:pt>
                <c:pt idx="151">
                  <c:v>42620.4708333333</c:v>
                </c:pt>
                <c:pt idx="152">
                  <c:v>42620.4718055556</c:v>
                </c:pt>
                <c:pt idx="153">
                  <c:v>42620.4718171296</c:v>
                </c:pt>
                <c:pt idx="154">
                  <c:v>42620.4718287037</c:v>
                </c:pt>
                <c:pt idx="155">
                  <c:v>42620.4718402778</c:v>
                </c:pt>
                <c:pt idx="156">
                  <c:v>42620.4718518518</c:v>
                </c:pt>
                <c:pt idx="157">
                  <c:v>42620.4718634259</c:v>
                </c:pt>
                <c:pt idx="158">
                  <c:v>42620.471875</c:v>
                </c:pt>
                <c:pt idx="159">
                  <c:v>42620.4718865741</c:v>
                </c:pt>
                <c:pt idx="160">
                  <c:v>42620.4718981481</c:v>
                </c:pt>
                <c:pt idx="161">
                  <c:v>42620.4719097222</c:v>
                </c:pt>
                <c:pt idx="162">
                  <c:v>42620.4719212963</c:v>
                </c:pt>
                <c:pt idx="163">
                  <c:v>42620.4719328704</c:v>
                </c:pt>
                <c:pt idx="164">
                  <c:v>42620.4719444444</c:v>
                </c:pt>
                <c:pt idx="165">
                  <c:v>42620.4719560185</c:v>
                </c:pt>
                <c:pt idx="166">
                  <c:v>42620.4719675926</c:v>
                </c:pt>
                <c:pt idx="167">
                  <c:v>42620.4719791667</c:v>
                </c:pt>
                <c:pt idx="168">
                  <c:v>42620.4719907407</c:v>
                </c:pt>
                <c:pt idx="169">
                  <c:v>42620.4720023148</c:v>
                </c:pt>
                <c:pt idx="170">
                  <c:v>42620.4720138889</c:v>
                </c:pt>
                <c:pt idx="171">
                  <c:v>42620.4730555556</c:v>
                </c:pt>
                <c:pt idx="172">
                  <c:v>42620.4730671296</c:v>
                </c:pt>
                <c:pt idx="173">
                  <c:v>42620.4730787037</c:v>
                </c:pt>
                <c:pt idx="174">
                  <c:v>42620.4730902778</c:v>
                </c:pt>
                <c:pt idx="175">
                  <c:v>42620.4731018519</c:v>
                </c:pt>
                <c:pt idx="176">
                  <c:v>42620.4731134259</c:v>
                </c:pt>
                <c:pt idx="177">
                  <c:v>42620.473125</c:v>
                </c:pt>
                <c:pt idx="178">
                  <c:v>42620.4731365741</c:v>
                </c:pt>
                <c:pt idx="179">
                  <c:v>42620.4731481482</c:v>
                </c:pt>
                <c:pt idx="180">
                  <c:v>42620.4731597222</c:v>
                </c:pt>
                <c:pt idx="181">
                  <c:v>42620.4731712963</c:v>
                </c:pt>
                <c:pt idx="182">
                  <c:v>42620.4731828704</c:v>
                </c:pt>
                <c:pt idx="183">
                  <c:v>42620.4731944444</c:v>
                </c:pt>
                <c:pt idx="184">
                  <c:v>42620.4732060185</c:v>
                </c:pt>
                <c:pt idx="185">
                  <c:v>42620.4732175926</c:v>
                </c:pt>
                <c:pt idx="186">
                  <c:v>42620.4732291667</c:v>
                </c:pt>
                <c:pt idx="187">
                  <c:v>42620.4732407407</c:v>
                </c:pt>
                <c:pt idx="188">
                  <c:v>42620.4732523148</c:v>
                </c:pt>
                <c:pt idx="189">
                  <c:v>42620.4732638889</c:v>
                </c:pt>
                <c:pt idx="190">
                  <c:v>42620.4742939815</c:v>
                </c:pt>
                <c:pt idx="191">
                  <c:v>42620.4743055556</c:v>
                </c:pt>
                <c:pt idx="192">
                  <c:v>42620.4743171296</c:v>
                </c:pt>
                <c:pt idx="193">
                  <c:v>42620.4743287037</c:v>
                </c:pt>
                <c:pt idx="194">
                  <c:v>42620.4743402778</c:v>
                </c:pt>
                <c:pt idx="195">
                  <c:v>42620.4743518519</c:v>
                </c:pt>
                <c:pt idx="196">
                  <c:v>42620.4743634259</c:v>
                </c:pt>
                <c:pt idx="197">
                  <c:v>42620.474375</c:v>
                </c:pt>
                <c:pt idx="198">
                  <c:v>42620.4743865741</c:v>
                </c:pt>
                <c:pt idx="199">
                  <c:v>42620.4743981482</c:v>
                </c:pt>
                <c:pt idx="200">
                  <c:v>42620.4744097222</c:v>
                </c:pt>
                <c:pt idx="201">
                  <c:v>42620.4744212963</c:v>
                </c:pt>
                <c:pt idx="202">
                  <c:v>42620.4744328704</c:v>
                </c:pt>
                <c:pt idx="203">
                  <c:v>42620.4744444444</c:v>
                </c:pt>
                <c:pt idx="204">
                  <c:v>42620.4744560185</c:v>
                </c:pt>
                <c:pt idx="205">
                  <c:v>42620.4744675926</c:v>
                </c:pt>
                <c:pt idx="206">
                  <c:v>42620.4744791667</c:v>
                </c:pt>
                <c:pt idx="207">
                  <c:v>42620.4744907407</c:v>
                </c:pt>
                <c:pt idx="208">
                  <c:v>42620.4745023148</c:v>
                </c:pt>
                <c:pt idx="209">
                  <c:v>42620.4755787037</c:v>
                </c:pt>
                <c:pt idx="210">
                  <c:v>42620.4755902778</c:v>
                </c:pt>
                <c:pt idx="211">
                  <c:v>42620.4756018519</c:v>
                </c:pt>
                <c:pt idx="212">
                  <c:v>42620.4756134259</c:v>
                </c:pt>
                <c:pt idx="213">
                  <c:v>42620.475625</c:v>
                </c:pt>
                <c:pt idx="214">
                  <c:v>42620.4756365741</c:v>
                </c:pt>
                <c:pt idx="215">
                  <c:v>42620.4756481481</c:v>
                </c:pt>
                <c:pt idx="216">
                  <c:v>42620.4756597222</c:v>
                </c:pt>
                <c:pt idx="217">
                  <c:v>42620.4756712963</c:v>
                </c:pt>
                <c:pt idx="218">
                  <c:v>42620.4756828704</c:v>
                </c:pt>
                <c:pt idx="219">
                  <c:v>42620.4756944444</c:v>
                </c:pt>
                <c:pt idx="220">
                  <c:v>42620.4757060185</c:v>
                </c:pt>
                <c:pt idx="221">
                  <c:v>42620.4757175926</c:v>
                </c:pt>
                <c:pt idx="222">
                  <c:v>42620.4757291667</c:v>
                </c:pt>
                <c:pt idx="223">
                  <c:v>42620.4757407407</c:v>
                </c:pt>
                <c:pt idx="224">
                  <c:v>42620.4757523148</c:v>
                </c:pt>
                <c:pt idx="225">
                  <c:v>42620.4757638889</c:v>
                </c:pt>
                <c:pt idx="226">
                  <c:v>42620.475775463</c:v>
                </c:pt>
                <c:pt idx="227">
                  <c:v>42620.475787037</c:v>
                </c:pt>
                <c:pt idx="228">
                  <c:v>42620.4768402778</c:v>
                </c:pt>
                <c:pt idx="229">
                  <c:v>42620.4768518519</c:v>
                </c:pt>
                <c:pt idx="230">
                  <c:v>42620.4768634259</c:v>
                </c:pt>
                <c:pt idx="231">
                  <c:v>42620.476875</c:v>
                </c:pt>
                <c:pt idx="232">
                  <c:v>42620.4768865741</c:v>
                </c:pt>
                <c:pt idx="233">
                  <c:v>42620.4768981481</c:v>
                </c:pt>
                <c:pt idx="234">
                  <c:v>42620.4769097222</c:v>
                </c:pt>
                <c:pt idx="235">
                  <c:v>42620.4769212963</c:v>
                </c:pt>
                <c:pt idx="236">
                  <c:v>42620.4769328704</c:v>
                </c:pt>
                <c:pt idx="237">
                  <c:v>42620.4769444444</c:v>
                </c:pt>
                <c:pt idx="238">
                  <c:v>42620.4769560185</c:v>
                </c:pt>
                <c:pt idx="239">
                  <c:v>42620.4769675926</c:v>
                </c:pt>
                <c:pt idx="240">
                  <c:v>42620.4769791667</c:v>
                </c:pt>
                <c:pt idx="241">
                  <c:v>42620.4769907407</c:v>
                </c:pt>
                <c:pt idx="242">
                  <c:v>42620.4770023148</c:v>
                </c:pt>
                <c:pt idx="243">
                  <c:v>42620.4770138889</c:v>
                </c:pt>
                <c:pt idx="244">
                  <c:v>42620.477025463</c:v>
                </c:pt>
                <c:pt idx="245">
                  <c:v>42620.477037037</c:v>
                </c:pt>
                <c:pt idx="246">
                  <c:v>42620.4770486111</c:v>
                </c:pt>
                <c:pt idx="247">
                  <c:v>42620.4780092593</c:v>
                </c:pt>
                <c:pt idx="248">
                  <c:v>42620.4780208333</c:v>
                </c:pt>
                <c:pt idx="249">
                  <c:v>42620.4780324074</c:v>
                </c:pt>
                <c:pt idx="250">
                  <c:v>42620.4780439815</c:v>
                </c:pt>
                <c:pt idx="251">
                  <c:v>42620.4780555556</c:v>
                </c:pt>
                <c:pt idx="252">
                  <c:v>42620.4780671296</c:v>
                </c:pt>
                <c:pt idx="253">
                  <c:v>42620.4780787037</c:v>
                </c:pt>
                <c:pt idx="254">
                  <c:v>42620.4780902778</c:v>
                </c:pt>
                <c:pt idx="255">
                  <c:v>42620.4781018519</c:v>
                </c:pt>
                <c:pt idx="256">
                  <c:v>42620.4781134259</c:v>
                </c:pt>
                <c:pt idx="257">
                  <c:v>42620.478125</c:v>
                </c:pt>
                <c:pt idx="258">
                  <c:v>42620.4781365741</c:v>
                </c:pt>
                <c:pt idx="259">
                  <c:v>42620.4781481481</c:v>
                </c:pt>
                <c:pt idx="260">
                  <c:v>42620.4781597222</c:v>
                </c:pt>
                <c:pt idx="261">
                  <c:v>42620.4781712963</c:v>
                </c:pt>
                <c:pt idx="262">
                  <c:v>42620.4781828704</c:v>
                </c:pt>
                <c:pt idx="263">
                  <c:v>42620.4781944444</c:v>
                </c:pt>
                <c:pt idx="264">
                  <c:v>42620.4782060185</c:v>
                </c:pt>
                <c:pt idx="265">
                  <c:v>42620.4782175926</c:v>
                </c:pt>
                <c:pt idx="266">
                  <c:v>42620.479224537</c:v>
                </c:pt>
                <c:pt idx="267">
                  <c:v>42620.4792361111</c:v>
                </c:pt>
                <c:pt idx="268">
                  <c:v>42620.4792476852</c:v>
                </c:pt>
                <c:pt idx="269">
                  <c:v>42620.4792592593</c:v>
                </c:pt>
                <c:pt idx="270">
                  <c:v>42620.4792708333</c:v>
                </c:pt>
                <c:pt idx="271">
                  <c:v>42620.4792824074</c:v>
                </c:pt>
                <c:pt idx="272">
                  <c:v>42620.4792939815</c:v>
                </c:pt>
                <c:pt idx="273">
                  <c:v>42620.4793055556</c:v>
                </c:pt>
                <c:pt idx="274">
                  <c:v>42620.4793171296</c:v>
                </c:pt>
                <c:pt idx="275">
                  <c:v>42620.4793287037</c:v>
                </c:pt>
                <c:pt idx="276">
                  <c:v>42620.4793402778</c:v>
                </c:pt>
                <c:pt idx="277">
                  <c:v>42620.4793518518</c:v>
                </c:pt>
                <c:pt idx="278">
                  <c:v>42620.4793634259</c:v>
                </c:pt>
                <c:pt idx="279">
                  <c:v>42620.479375</c:v>
                </c:pt>
                <c:pt idx="280">
                  <c:v>42620.4793865741</c:v>
                </c:pt>
                <c:pt idx="281">
                  <c:v>42620.4793981481</c:v>
                </c:pt>
                <c:pt idx="282">
                  <c:v>42620.4794097222</c:v>
                </c:pt>
                <c:pt idx="283">
                  <c:v>42620.4794212963</c:v>
                </c:pt>
                <c:pt idx="284">
                  <c:v>42620.4794328704</c:v>
                </c:pt>
                <c:pt idx="285">
                  <c:v>42620.4805324074</c:v>
                </c:pt>
                <c:pt idx="286">
                  <c:v>42620.4805439815</c:v>
                </c:pt>
                <c:pt idx="287">
                  <c:v>42620.4805555556</c:v>
                </c:pt>
                <c:pt idx="288">
                  <c:v>42620.4805671296</c:v>
                </c:pt>
                <c:pt idx="289">
                  <c:v>42620.4805787037</c:v>
                </c:pt>
                <c:pt idx="290">
                  <c:v>42620.4805902778</c:v>
                </c:pt>
                <c:pt idx="291">
                  <c:v>42620.4806018519</c:v>
                </c:pt>
                <c:pt idx="292">
                  <c:v>42620.4806134259</c:v>
                </c:pt>
                <c:pt idx="293">
                  <c:v>42620.480625</c:v>
                </c:pt>
                <c:pt idx="294">
                  <c:v>42620.4806365741</c:v>
                </c:pt>
                <c:pt idx="295">
                  <c:v>42620.4806481482</c:v>
                </c:pt>
                <c:pt idx="296">
                  <c:v>42620.4806597222</c:v>
                </c:pt>
                <c:pt idx="297">
                  <c:v>42620.4806712963</c:v>
                </c:pt>
                <c:pt idx="298">
                  <c:v>42620.4806828704</c:v>
                </c:pt>
                <c:pt idx="299">
                  <c:v>42620.4806944444</c:v>
                </c:pt>
                <c:pt idx="300">
                  <c:v>42620.4807060185</c:v>
                </c:pt>
                <c:pt idx="301">
                  <c:v>42620.4807175926</c:v>
                </c:pt>
                <c:pt idx="302">
                  <c:v>42620.4807291667</c:v>
                </c:pt>
                <c:pt idx="303">
                  <c:v>42620.4807407407</c:v>
                </c:pt>
                <c:pt idx="304">
                  <c:v>42620.4818518519</c:v>
                </c:pt>
                <c:pt idx="305">
                  <c:v>42620.4818634259</c:v>
                </c:pt>
                <c:pt idx="306">
                  <c:v>42620.481875</c:v>
                </c:pt>
                <c:pt idx="307">
                  <c:v>42620.4818865741</c:v>
                </c:pt>
                <c:pt idx="308">
                  <c:v>42620.4818981482</c:v>
                </c:pt>
                <c:pt idx="309">
                  <c:v>42620.4819097222</c:v>
                </c:pt>
                <c:pt idx="310">
                  <c:v>42620.4819212963</c:v>
                </c:pt>
                <c:pt idx="311">
                  <c:v>42620.4819328704</c:v>
                </c:pt>
                <c:pt idx="312">
                  <c:v>42620.4819444444</c:v>
                </c:pt>
                <c:pt idx="313">
                  <c:v>42620.4819560185</c:v>
                </c:pt>
                <c:pt idx="314">
                  <c:v>42620.4819675926</c:v>
                </c:pt>
                <c:pt idx="315">
                  <c:v>42620.4819791667</c:v>
                </c:pt>
                <c:pt idx="316">
                  <c:v>42620.4819907407</c:v>
                </c:pt>
                <c:pt idx="317">
                  <c:v>42620.4820023148</c:v>
                </c:pt>
                <c:pt idx="318">
                  <c:v>42620.4820138889</c:v>
                </c:pt>
                <c:pt idx="319">
                  <c:v>42620.482025463</c:v>
                </c:pt>
                <c:pt idx="320">
                  <c:v>42620.482037037</c:v>
                </c:pt>
                <c:pt idx="321">
                  <c:v>42620.4820486111</c:v>
                </c:pt>
                <c:pt idx="322">
                  <c:v>42620.4820601852</c:v>
                </c:pt>
                <c:pt idx="323">
                  <c:v>42620.4831018519</c:v>
                </c:pt>
                <c:pt idx="324">
                  <c:v>42620.4831134259</c:v>
                </c:pt>
                <c:pt idx="325">
                  <c:v>42620.483125</c:v>
                </c:pt>
                <c:pt idx="326">
                  <c:v>42620.4831365741</c:v>
                </c:pt>
                <c:pt idx="327">
                  <c:v>42620.4831481481</c:v>
                </c:pt>
                <c:pt idx="328">
                  <c:v>42620.4831597222</c:v>
                </c:pt>
                <c:pt idx="329">
                  <c:v>42620.4831712963</c:v>
                </c:pt>
                <c:pt idx="330">
                  <c:v>42620.4831828704</c:v>
                </c:pt>
                <c:pt idx="331">
                  <c:v>42620.4831944444</c:v>
                </c:pt>
                <c:pt idx="332">
                  <c:v>42620.4832060185</c:v>
                </c:pt>
                <c:pt idx="333">
                  <c:v>42620.4832175926</c:v>
                </c:pt>
                <c:pt idx="334">
                  <c:v>42620.4832291667</c:v>
                </c:pt>
                <c:pt idx="335">
                  <c:v>42620.4832407407</c:v>
                </c:pt>
                <c:pt idx="336">
                  <c:v>42620.4832523148</c:v>
                </c:pt>
                <c:pt idx="337">
                  <c:v>42620.4832638889</c:v>
                </c:pt>
                <c:pt idx="338">
                  <c:v>42620.483275463</c:v>
                </c:pt>
                <c:pt idx="339">
                  <c:v>42620.483287037</c:v>
                </c:pt>
                <c:pt idx="340">
                  <c:v>42620.4832986111</c:v>
                </c:pt>
                <c:pt idx="341">
                  <c:v>42620.4833101852</c:v>
                </c:pt>
                <c:pt idx="342">
                  <c:v>42620.4842939815</c:v>
                </c:pt>
                <c:pt idx="343">
                  <c:v>42620.4843055556</c:v>
                </c:pt>
                <c:pt idx="344">
                  <c:v>42620.4843171296</c:v>
                </c:pt>
                <c:pt idx="345">
                  <c:v>42620.4843287037</c:v>
                </c:pt>
                <c:pt idx="346">
                  <c:v>42620.4843402778</c:v>
                </c:pt>
                <c:pt idx="347">
                  <c:v>42620.4843518519</c:v>
                </c:pt>
                <c:pt idx="348">
                  <c:v>42620.4843634259</c:v>
                </c:pt>
                <c:pt idx="349">
                  <c:v>42620.484375</c:v>
                </c:pt>
                <c:pt idx="350">
                  <c:v>42620.4843865741</c:v>
                </c:pt>
                <c:pt idx="351">
                  <c:v>42620.4843981481</c:v>
                </c:pt>
                <c:pt idx="352">
                  <c:v>42620.4844097222</c:v>
                </c:pt>
                <c:pt idx="353">
                  <c:v>42620.4844212963</c:v>
                </c:pt>
                <c:pt idx="354">
                  <c:v>42620.4844328704</c:v>
                </c:pt>
                <c:pt idx="355">
                  <c:v>42620.4844444444</c:v>
                </c:pt>
                <c:pt idx="356">
                  <c:v>42620.4844560185</c:v>
                </c:pt>
                <c:pt idx="357">
                  <c:v>42620.4844675926</c:v>
                </c:pt>
                <c:pt idx="358">
                  <c:v>42620.4844791667</c:v>
                </c:pt>
                <c:pt idx="359">
                  <c:v>42620.4844907407</c:v>
                </c:pt>
                <c:pt idx="360">
                  <c:v>42620.4845023148</c:v>
                </c:pt>
                <c:pt idx="361">
                  <c:v>42620.485462963</c:v>
                </c:pt>
                <c:pt idx="362">
                  <c:v>42620.485474537</c:v>
                </c:pt>
                <c:pt idx="363">
                  <c:v>42620.4854861111</c:v>
                </c:pt>
                <c:pt idx="364">
                  <c:v>42620.4854976852</c:v>
                </c:pt>
                <c:pt idx="365">
                  <c:v>42620.4855092593</c:v>
                </c:pt>
                <c:pt idx="366">
                  <c:v>42620.4855208333</c:v>
                </c:pt>
                <c:pt idx="367">
                  <c:v>42620.4855324074</c:v>
                </c:pt>
                <c:pt idx="368">
                  <c:v>42620.4855439815</c:v>
                </c:pt>
                <c:pt idx="369">
                  <c:v>42620.4855555556</c:v>
                </c:pt>
                <c:pt idx="370">
                  <c:v>42620.4855671296</c:v>
                </c:pt>
                <c:pt idx="371">
                  <c:v>42620.4855787037</c:v>
                </c:pt>
                <c:pt idx="372">
                  <c:v>42620.4855902778</c:v>
                </c:pt>
                <c:pt idx="373">
                  <c:v>42620.4856018519</c:v>
                </c:pt>
                <c:pt idx="374">
                  <c:v>42620.4856134259</c:v>
                </c:pt>
                <c:pt idx="375">
                  <c:v>42620.485625</c:v>
                </c:pt>
                <c:pt idx="376">
                  <c:v>42620.4856365741</c:v>
                </c:pt>
                <c:pt idx="377">
                  <c:v>42620.4856481481</c:v>
                </c:pt>
                <c:pt idx="378">
                  <c:v>42620.4856597222</c:v>
                </c:pt>
                <c:pt idx="379">
                  <c:v>42620.4856712963</c:v>
                </c:pt>
              </c:numCache>
            </c:numRef>
          </c:cat>
          <c:val>
            <c:numRef>
              <c:f>Controllers!$J$45:$J$424</c:f>
              <c:numCache>
                <c:formatCode>General</c:formatCode>
                <c:ptCount val="380"/>
                <c:pt idx="0">
                  <c:v>0</c:v>
                </c:pt>
                <c:pt idx="1">
                  <c:v>2.9</c:v>
                </c:pt>
                <c:pt idx="2">
                  <c:v>0.9</c:v>
                </c:pt>
                <c:pt idx="3">
                  <c:v>0</c:v>
                </c:pt>
                <c:pt idx="4">
                  <c:v>0.3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4.4</c:v>
                </c:pt>
                <c:pt idx="9">
                  <c:v>55.3</c:v>
                </c:pt>
                <c:pt idx="10">
                  <c:v>88</c:v>
                </c:pt>
                <c:pt idx="11">
                  <c:v>37.3</c:v>
                </c:pt>
                <c:pt idx="12">
                  <c:v>6</c:v>
                </c:pt>
                <c:pt idx="13">
                  <c:v>5.7</c:v>
                </c:pt>
                <c:pt idx="14">
                  <c:v>1.8</c:v>
                </c:pt>
                <c:pt idx="15">
                  <c:v>0.2</c:v>
                </c:pt>
                <c:pt idx="16">
                  <c:v>0.3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1.6</c:v>
                </c:pt>
                <c:pt idx="22">
                  <c:v>0.4</c:v>
                </c:pt>
                <c:pt idx="23">
                  <c:v>0.5</c:v>
                </c:pt>
                <c:pt idx="24">
                  <c:v>0.4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</c:v>
                </c:pt>
                <c:pt idx="44">
                  <c:v>0</c:v>
                </c:pt>
                <c:pt idx="45">
                  <c:v>1.3</c:v>
                </c:pt>
                <c:pt idx="46">
                  <c:v>25.9</c:v>
                </c:pt>
                <c:pt idx="47">
                  <c:v>8.5</c:v>
                </c:pt>
                <c:pt idx="48">
                  <c:v>0</c:v>
                </c:pt>
                <c:pt idx="49">
                  <c:v>0.1</c:v>
                </c:pt>
                <c:pt idx="50">
                  <c:v>0.1</c:v>
                </c:pt>
                <c:pt idx="51">
                  <c:v>0</c:v>
                </c:pt>
                <c:pt idx="52">
                  <c:v>0.1</c:v>
                </c:pt>
                <c:pt idx="53">
                  <c:v>0</c:v>
                </c:pt>
                <c:pt idx="54">
                  <c:v>0.1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0.1</c:v>
                </c:pt>
                <c:pt idx="60">
                  <c:v>2.1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0.1</c:v>
                </c:pt>
                <c:pt idx="68">
                  <c:v>0</c:v>
                </c:pt>
                <c:pt idx="69">
                  <c:v>0.1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1.5</c:v>
                </c:pt>
                <c:pt idx="74">
                  <c:v>50.2</c:v>
                </c:pt>
                <c:pt idx="75">
                  <c:v>7.2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0.2</c:v>
                </c:pt>
                <c:pt idx="82">
                  <c:v>0.8</c:v>
                </c:pt>
                <c:pt idx="83">
                  <c:v>37.4</c:v>
                </c:pt>
                <c:pt idx="84">
                  <c:v>4.9</c:v>
                </c:pt>
                <c:pt idx="85">
                  <c:v>4.5</c:v>
                </c:pt>
                <c:pt idx="86">
                  <c:v>1.1</c:v>
                </c:pt>
                <c:pt idx="87">
                  <c:v>1</c:v>
                </c:pt>
                <c:pt idx="88">
                  <c:v>0.8</c:v>
                </c:pt>
                <c:pt idx="89">
                  <c:v>1.1</c:v>
                </c:pt>
                <c:pt idx="90">
                  <c:v>0.9</c:v>
                </c:pt>
                <c:pt idx="91">
                  <c:v>0.9</c:v>
                </c:pt>
                <c:pt idx="92">
                  <c:v>0.7</c:v>
                </c:pt>
                <c:pt idx="93">
                  <c:v>0.7</c:v>
                </c:pt>
                <c:pt idx="94">
                  <c:v>0.8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42.9</c:v>
                </c:pt>
                <c:pt idx="111">
                  <c:v>8.1</c:v>
                </c:pt>
                <c:pt idx="112">
                  <c:v>0.7</c:v>
                </c:pt>
                <c:pt idx="113">
                  <c:v>0.1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1.6</c:v>
                </c:pt>
                <c:pt idx="124">
                  <c:v>41.9</c:v>
                </c:pt>
                <c:pt idx="125">
                  <c:v>9.3</c:v>
                </c:pt>
                <c:pt idx="126">
                  <c:v>0.2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12</c:v>
                </c:pt>
                <c:pt idx="149">
                  <c:v>23.9</c:v>
                </c:pt>
                <c:pt idx="150">
                  <c:v>5.3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7</c:v>
                </c:pt>
                <c:pt idx="156">
                  <c:v>6.2</c:v>
                </c:pt>
                <c:pt idx="157">
                  <c:v>0.6</c:v>
                </c:pt>
                <c:pt idx="158">
                  <c:v>0.1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32.4</c:v>
                </c:pt>
                <c:pt idx="187">
                  <c:v>8</c:v>
                </c:pt>
                <c:pt idx="188">
                  <c:v>0.5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0.1</c:v>
                </c:pt>
                <c:pt idx="215">
                  <c:v>0</c:v>
                </c:pt>
                <c:pt idx="216">
                  <c:v>24.1</c:v>
                </c:pt>
                <c:pt idx="217">
                  <c:v>5.7</c:v>
                </c:pt>
                <c:pt idx="218">
                  <c:v>0</c:v>
                </c:pt>
                <c:pt idx="219">
                  <c:v>0</c:v>
                </c:pt>
                <c:pt idx="220">
                  <c:v>0.2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2.8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0.1</c:v>
                </c:pt>
                <c:pt idx="252">
                  <c:v>0</c:v>
                </c:pt>
                <c:pt idx="253">
                  <c:v>0</c:v>
                </c:pt>
                <c:pt idx="254">
                  <c:v>22.3</c:v>
                </c:pt>
                <c:pt idx="255">
                  <c:v>6.6</c:v>
                </c:pt>
                <c:pt idx="256">
                  <c:v>2.7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0.2</c:v>
                </c:pt>
                <c:pt idx="265">
                  <c:v>0.1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3.6</c:v>
                </c:pt>
                <c:pt idx="286">
                  <c:v>0</c:v>
                </c:pt>
                <c:pt idx="287">
                  <c:v>1.3</c:v>
                </c:pt>
                <c:pt idx="288">
                  <c:v>0.2</c:v>
                </c:pt>
                <c:pt idx="289">
                  <c:v>0</c:v>
                </c:pt>
                <c:pt idx="290">
                  <c:v>0.9</c:v>
                </c:pt>
                <c:pt idx="291">
                  <c:v>1.1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0.2</c:v>
                </c:pt>
                <c:pt idx="305">
                  <c:v>1.3</c:v>
                </c:pt>
                <c:pt idx="306">
                  <c:v>1.5</c:v>
                </c:pt>
                <c:pt idx="307">
                  <c:v>1.3</c:v>
                </c:pt>
                <c:pt idx="308">
                  <c:v>1</c:v>
                </c:pt>
                <c:pt idx="309">
                  <c:v>26.9</c:v>
                </c:pt>
                <c:pt idx="310">
                  <c:v>8.4</c:v>
                </c:pt>
                <c:pt idx="311">
                  <c:v>12</c:v>
                </c:pt>
                <c:pt idx="312">
                  <c:v>1.4</c:v>
                </c:pt>
                <c:pt idx="313">
                  <c:v>0.9</c:v>
                </c:pt>
                <c:pt idx="314">
                  <c:v>0.3</c:v>
                </c:pt>
                <c:pt idx="315">
                  <c:v>0.4</c:v>
                </c:pt>
                <c:pt idx="316">
                  <c:v>1</c:v>
                </c:pt>
                <c:pt idx="317">
                  <c:v>0.4</c:v>
                </c:pt>
                <c:pt idx="318">
                  <c:v>12.2</c:v>
                </c:pt>
                <c:pt idx="319">
                  <c:v>100.2</c:v>
                </c:pt>
                <c:pt idx="320">
                  <c:v>35.8</c:v>
                </c:pt>
                <c:pt idx="321">
                  <c:v>8.2</c:v>
                </c:pt>
                <c:pt idx="322">
                  <c:v>0.5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0.1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0.1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26.6</c:v>
                </c:pt>
                <c:pt idx="353">
                  <c:v>6.3</c:v>
                </c:pt>
                <c:pt idx="354">
                  <c:v>1.7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1.5</c:v>
                </c:pt>
                <c:pt idx="359">
                  <c:v>0</c:v>
                </c:pt>
                <c:pt idx="360">
                  <c:v>0</c:v>
                </c:pt>
                <c:pt idx="361">
                  <c:v>0.9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0.1</c:v>
                </c:pt>
                <c:pt idx="367">
                  <c:v>2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</c:numCache>
            </c:numRef>
          </c:val>
        </c:ser>
        <c:ser>
          <c:idx val="1"/>
          <c:order val="1"/>
          <c:tx>
            <c:v>Ctrl c1</c:v>
          </c:tx>
          <c:spPr>
            <a:ln w="28575"/>
          </c:spPr>
          <c:marker>
            <c:symbol val="none"/>
          </c:marker>
          <c:cat>
            <c:numRef>
              <c:f>Controllers!$O$45:$O$424</c:f>
              <c:numCache>
                <c:formatCode>General</c:formatCode>
                <c:ptCount val="380"/>
                <c:pt idx="0">
                  <c:v>42620.4615972222</c:v>
                </c:pt>
                <c:pt idx="1">
                  <c:v>42620.4616087963</c:v>
                </c:pt>
                <c:pt idx="2">
                  <c:v>42620.4616203704</c:v>
                </c:pt>
                <c:pt idx="3">
                  <c:v>42620.4616319444</c:v>
                </c:pt>
                <c:pt idx="4">
                  <c:v>42620.4616435185</c:v>
                </c:pt>
                <c:pt idx="5">
                  <c:v>42620.4616550926</c:v>
                </c:pt>
                <c:pt idx="6">
                  <c:v>42620.4616666667</c:v>
                </c:pt>
                <c:pt idx="7">
                  <c:v>42620.4616782407</c:v>
                </c:pt>
                <c:pt idx="8">
                  <c:v>42620.4616898148</c:v>
                </c:pt>
                <c:pt idx="9">
                  <c:v>42620.4617013889</c:v>
                </c:pt>
                <c:pt idx="10">
                  <c:v>42620.461712963</c:v>
                </c:pt>
                <c:pt idx="11">
                  <c:v>42620.461724537</c:v>
                </c:pt>
                <c:pt idx="12">
                  <c:v>42620.4617361111</c:v>
                </c:pt>
                <c:pt idx="13">
                  <c:v>42620.4617476852</c:v>
                </c:pt>
                <c:pt idx="14">
                  <c:v>42620.4617592593</c:v>
                </c:pt>
                <c:pt idx="15">
                  <c:v>42620.4617708333</c:v>
                </c:pt>
                <c:pt idx="16">
                  <c:v>42620.4617824074</c:v>
                </c:pt>
                <c:pt idx="17">
                  <c:v>42620.4617939815</c:v>
                </c:pt>
                <c:pt idx="18">
                  <c:v>42620.4618055556</c:v>
                </c:pt>
                <c:pt idx="19">
                  <c:v>42620.4628587963</c:v>
                </c:pt>
                <c:pt idx="20">
                  <c:v>42620.4628703704</c:v>
                </c:pt>
                <c:pt idx="21">
                  <c:v>42620.4628819444</c:v>
                </c:pt>
                <c:pt idx="22">
                  <c:v>42620.4628935185</c:v>
                </c:pt>
                <c:pt idx="23">
                  <c:v>42620.4629050926</c:v>
                </c:pt>
                <c:pt idx="24">
                  <c:v>42620.4629166667</c:v>
                </c:pt>
                <c:pt idx="25">
                  <c:v>42620.4629282407</c:v>
                </c:pt>
                <c:pt idx="26">
                  <c:v>42620.4629398148</c:v>
                </c:pt>
                <c:pt idx="27">
                  <c:v>42620.4629513889</c:v>
                </c:pt>
                <c:pt idx="28">
                  <c:v>42620.462962963</c:v>
                </c:pt>
                <c:pt idx="29">
                  <c:v>42620.462974537</c:v>
                </c:pt>
                <c:pt idx="30">
                  <c:v>42620.4629861111</c:v>
                </c:pt>
                <c:pt idx="31">
                  <c:v>42620.4629976852</c:v>
                </c:pt>
                <c:pt idx="32">
                  <c:v>42620.4630092593</c:v>
                </c:pt>
                <c:pt idx="33">
                  <c:v>42620.4630208333</c:v>
                </c:pt>
                <c:pt idx="34">
                  <c:v>42620.4630324074</c:v>
                </c:pt>
                <c:pt idx="35">
                  <c:v>42620.4630439815</c:v>
                </c:pt>
                <c:pt idx="36">
                  <c:v>42620.4630555556</c:v>
                </c:pt>
                <c:pt idx="37">
                  <c:v>42620.4630671296</c:v>
                </c:pt>
                <c:pt idx="38">
                  <c:v>42620.4640509259</c:v>
                </c:pt>
                <c:pt idx="39">
                  <c:v>42620.4640625</c:v>
                </c:pt>
                <c:pt idx="40">
                  <c:v>42620.4640740741</c:v>
                </c:pt>
                <c:pt idx="41">
                  <c:v>42620.4640856481</c:v>
                </c:pt>
                <c:pt idx="42">
                  <c:v>42620.4640972222</c:v>
                </c:pt>
                <c:pt idx="43">
                  <c:v>42620.4641087963</c:v>
                </c:pt>
                <c:pt idx="44">
                  <c:v>42620.4641203704</c:v>
                </c:pt>
                <c:pt idx="45">
                  <c:v>42620.4641319444</c:v>
                </c:pt>
                <c:pt idx="46">
                  <c:v>42620.4641435185</c:v>
                </c:pt>
                <c:pt idx="47">
                  <c:v>42620.4641550926</c:v>
                </c:pt>
                <c:pt idx="48">
                  <c:v>42620.4641666667</c:v>
                </c:pt>
                <c:pt idx="49">
                  <c:v>42620.4641782407</c:v>
                </c:pt>
                <c:pt idx="50">
                  <c:v>42620.4641898148</c:v>
                </c:pt>
                <c:pt idx="51">
                  <c:v>42620.4642013889</c:v>
                </c:pt>
                <c:pt idx="52">
                  <c:v>42620.464212963</c:v>
                </c:pt>
                <c:pt idx="53">
                  <c:v>42620.464224537</c:v>
                </c:pt>
                <c:pt idx="54">
                  <c:v>42620.4642361111</c:v>
                </c:pt>
                <c:pt idx="55">
                  <c:v>42620.4642476852</c:v>
                </c:pt>
                <c:pt idx="56">
                  <c:v>42620.4642592593</c:v>
                </c:pt>
                <c:pt idx="57">
                  <c:v>42620.4653356482</c:v>
                </c:pt>
                <c:pt idx="58">
                  <c:v>42620.4653472222</c:v>
                </c:pt>
                <c:pt idx="59">
                  <c:v>42620.4653587963</c:v>
                </c:pt>
                <c:pt idx="60">
                  <c:v>42620.4653703704</c:v>
                </c:pt>
                <c:pt idx="61">
                  <c:v>42620.4653819444</c:v>
                </c:pt>
                <c:pt idx="62">
                  <c:v>42620.4653935185</c:v>
                </c:pt>
                <c:pt idx="63">
                  <c:v>42620.4654050926</c:v>
                </c:pt>
                <c:pt idx="64">
                  <c:v>42620.4654166667</c:v>
                </c:pt>
                <c:pt idx="65">
                  <c:v>42620.4654282407</c:v>
                </c:pt>
                <c:pt idx="66">
                  <c:v>42620.4654398148</c:v>
                </c:pt>
                <c:pt idx="67">
                  <c:v>42620.4654513889</c:v>
                </c:pt>
                <c:pt idx="68">
                  <c:v>42620.465462963</c:v>
                </c:pt>
                <c:pt idx="69">
                  <c:v>42620.465474537</c:v>
                </c:pt>
                <c:pt idx="70">
                  <c:v>42620.4654861111</c:v>
                </c:pt>
                <c:pt idx="71">
                  <c:v>42620.4654976852</c:v>
                </c:pt>
                <c:pt idx="72">
                  <c:v>42620.4655092593</c:v>
                </c:pt>
                <c:pt idx="73">
                  <c:v>42620.4655208333</c:v>
                </c:pt>
                <c:pt idx="74">
                  <c:v>42620.4655324074</c:v>
                </c:pt>
                <c:pt idx="75">
                  <c:v>42620.4655439815</c:v>
                </c:pt>
                <c:pt idx="76">
                  <c:v>42620.4664930556</c:v>
                </c:pt>
                <c:pt idx="77">
                  <c:v>42620.4665046296</c:v>
                </c:pt>
                <c:pt idx="78">
                  <c:v>42620.4665162037</c:v>
                </c:pt>
                <c:pt idx="79">
                  <c:v>42620.4665277778</c:v>
                </c:pt>
                <c:pt idx="80">
                  <c:v>42620.4665393519</c:v>
                </c:pt>
                <c:pt idx="81">
                  <c:v>42620.4665509259</c:v>
                </c:pt>
                <c:pt idx="82">
                  <c:v>42620.4665625</c:v>
                </c:pt>
                <c:pt idx="83">
                  <c:v>42620.4665740741</c:v>
                </c:pt>
                <c:pt idx="84">
                  <c:v>42620.4665856482</c:v>
                </c:pt>
                <c:pt idx="85">
                  <c:v>42620.4665972222</c:v>
                </c:pt>
                <c:pt idx="86">
                  <c:v>42620.4666087963</c:v>
                </c:pt>
                <c:pt idx="87">
                  <c:v>42620.4666203704</c:v>
                </c:pt>
                <c:pt idx="88">
                  <c:v>42620.4666319444</c:v>
                </c:pt>
                <c:pt idx="89">
                  <c:v>42620.4666435185</c:v>
                </c:pt>
                <c:pt idx="90">
                  <c:v>42620.4666550926</c:v>
                </c:pt>
                <c:pt idx="91">
                  <c:v>42620.4666666667</c:v>
                </c:pt>
                <c:pt idx="92">
                  <c:v>42620.4666782407</c:v>
                </c:pt>
                <c:pt idx="93">
                  <c:v>42620.4666898148</c:v>
                </c:pt>
                <c:pt idx="94">
                  <c:v>42620.4667013889</c:v>
                </c:pt>
                <c:pt idx="95">
                  <c:v>42620.4678472222</c:v>
                </c:pt>
                <c:pt idx="96">
                  <c:v>42620.4678587963</c:v>
                </c:pt>
                <c:pt idx="97">
                  <c:v>42620.4678703704</c:v>
                </c:pt>
                <c:pt idx="98">
                  <c:v>42620.4678819444</c:v>
                </c:pt>
                <c:pt idx="99">
                  <c:v>42620.4678935185</c:v>
                </c:pt>
                <c:pt idx="100">
                  <c:v>42620.4679050926</c:v>
                </c:pt>
                <c:pt idx="101">
                  <c:v>42620.4679166667</c:v>
                </c:pt>
                <c:pt idx="102">
                  <c:v>42620.4679282407</c:v>
                </c:pt>
                <c:pt idx="103">
                  <c:v>42620.4679398148</c:v>
                </c:pt>
                <c:pt idx="104">
                  <c:v>42620.4679513889</c:v>
                </c:pt>
                <c:pt idx="105">
                  <c:v>42620.467962963</c:v>
                </c:pt>
                <c:pt idx="106">
                  <c:v>42620.467974537</c:v>
                </c:pt>
                <c:pt idx="107">
                  <c:v>42620.4679861111</c:v>
                </c:pt>
                <c:pt idx="108">
                  <c:v>42620.4679976852</c:v>
                </c:pt>
                <c:pt idx="109">
                  <c:v>42620.4680092593</c:v>
                </c:pt>
                <c:pt idx="110">
                  <c:v>42620.4680208333</c:v>
                </c:pt>
                <c:pt idx="111">
                  <c:v>42620.4680324074</c:v>
                </c:pt>
                <c:pt idx="112">
                  <c:v>42620.4680439815</c:v>
                </c:pt>
                <c:pt idx="113">
                  <c:v>42620.4680555556</c:v>
                </c:pt>
                <c:pt idx="114">
                  <c:v>42620.4693055556</c:v>
                </c:pt>
                <c:pt idx="115">
                  <c:v>42620.4693171296</c:v>
                </c:pt>
                <c:pt idx="116">
                  <c:v>42620.4693287037</c:v>
                </c:pt>
                <c:pt idx="117">
                  <c:v>42620.4693402778</c:v>
                </c:pt>
                <c:pt idx="118">
                  <c:v>42620.4693518519</c:v>
                </c:pt>
                <c:pt idx="119">
                  <c:v>42620.4693634259</c:v>
                </c:pt>
                <c:pt idx="120">
                  <c:v>42620.469375</c:v>
                </c:pt>
                <c:pt idx="121">
                  <c:v>42620.4693865741</c:v>
                </c:pt>
                <c:pt idx="122">
                  <c:v>42620.4693981481</c:v>
                </c:pt>
                <c:pt idx="123">
                  <c:v>42620.4694097222</c:v>
                </c:pt>
                <c:pt idx="124">
                  <c:v>42620.4694212963</c:v>
                </c:pt>
                <c:pt idx="125">
                  <c:v>42620.4694328704</c:v>
                </c:pt>
                <c:pt idx="126">
                  <c:v>42620.4694444444</c:v>
                </c:pt>
                <c:pt idx="127">
                  <c:v>42620.4694560185</c:v>
                </c:pt>
                <c:pt idx="128">
                  <c:v>42620.4694675926</c:v>
                </c:pt>
                <c:pt idx="129">
                  <c:v>42620.4694791667</c:v>
                </c:pt>
                <c:pt idx="130">
                  <c:v>42620.4694907407</c:v>
                </c:pt>
                <c:pt idx="131">
                  <c:v>42620.4695023148</c:v>
                </c:pt>
                <c:pt idx="132">
                  <c:v>42620.4695138889</c:v>
                </c:pt>
                <c:pt idx="133">
                  <c:v>42620.470625</c:v>
                </c:pt>
                <c:pt idx="134">
                  <c:v>42620.4706365741</c:v>
                </c:pt>
                <c:pt idx="135">
                  <c:v>42620.4706481481</c:v>
                </c:pt>
                <c:pt idx="136">
                  <c:v>42620.4706597222</c:v>
                </c:pt>
                <c:pt idx="137">
                  <c:v>42620.4706712963</c:v>
                </c:pt>
                <c:pt idx="138">
                  <c:v>42620.4706828704</c:v>
                </c:pt>
                <c:pt idx="139">
                  <c:v>42620.4706944444</c:v>
                </c:pt>
                <c:pt idx="140">
                  <c:v>42620.4707060185</c:v>
                </c:pt>
                <c:pt idx="141">
                  <c:v>42620.4707175926</c:v>
                </c:pt>
                <c:pt idx="142">
                  <c:v>42620.4707291667</c:v>
                </c:pt>
                <c:pt idx="143">
                  <c:v>42620.4707407407</c:v>
                </c:pt>
                <c:pt idx="144">
                  <c:v>42620.4707523148</c:v>
                </c:pt>
                <c:pt idx="145">
                  <c:v>42620.4707638889</c:v>
                </c:pt>
                <c:pt idx="146">
                  <c:v>42620.470775463</c:v>
                </c:pt>
                <c:pt idx="147">
                  <c:v>42620.470787037</c:v>
                </c:pt>
                <c:pt idx="148">
                  <c:v>42620.4707986111</c:v>
                </c:pt>
                <c:pt idx="149">
                  <c:v>42620.4708101852</c:v>
                </c:pt>
                <c:pt idx="150">
                  <c:v>42620.4708217593</c:v>
                </c:pt>
                <c:pt idx="151">
                  <c:v>42620.4708333333</c:v>
                </c:pt>
                <c:pt idx="152">
                  <c:v>42620.4718055556</c:v>
                </c:pt>
                <c:pt idx="153">
                  <c:v>42620.4718171296</c:v>
                </c:pt>
                <c:pt idx="154">
                  <c:v>42620.4718287037</c:v>
                </c:pt>
                <c:pt idx="155">
                  <c:v>42620.4718402778</c:v>
                </c:pt>
                <c:pt idx="156">
                  <c:v>42620.4718518518</c:v>
                </c:pt>
                <c:pt idx="157">
                  <c:v>42620.4718634259</c:v>
                </c:pt>
                <c:pt idx="158">
                  <c:v>42620.471875</c:v>
                </c:pt>
                <c:pt idx="159">
                  <c:v>42620.4718865741</c:v>
                </c:pt>
                <c:pt idx="160">
                  <c:v>42620.4718981481</c:v>
                </c:pt>
                <c:pt idx="161">
                  <c:v>42620.4719097222</c:v>
                </c:pt>
                <c:pt idx="162">
                  <c:v>42620.4719212963</c:v>
                </c:pt>
                <c:pt idx="163">
                  <c:v>42620.4719328704</c:v>
                </c:pt>
                <c:pt idx="164">
                  <c:v>42620.4719444444</c:v>
                </c:pt>
                <c:pt idx="165">
                  <c:v>42620.4719560185</c:v>
                </c:pt>
                <c:pt idx="166">
                  <c:v>42620.4719675926</c:v>
                </c:pt>
                <c:pt idx="167">
                  <c:v>42620.4719791667</c:v>
                </c:pt>
                <c:pt idx="168">
                  <c:v>42620.4719907407</c:v>
                </c:pt>
                <c:pt idx="169">
                  <c:v>42620.4720023148</c:v>
                </c:pt>
                <c:pt idx="170">
                  <c:v>42620.4720138889</c:v>
                </c:pt>
                <c:pt idx="171">
                  <c:v>42620.4730555556</c:v>
                </c:pt>
                <c:pt idx="172">
                  <c:v>42620.4730671296</c:v>
                </c:pt>
                <c:pt idx="173">
                  <c:v>42620.4730787037</c:v>
                </c:pt>
                <c:pt idx="174">
                  <c:v>42620.4730902778</c:v>
                </c:pt>
                <c:pt idx="175">
                  <c:v>42620.4731018519</c:v>
                </c:pt>
                <c:pt idx="176">
                  <c:v>42620.4731134259</c:v>
                </c:pt>
                <c:pt idx="177">
                  <c:v>42620.473125</c:v>
                </c:pt>
                <c:pt idx="178">
                  <c:v>42620.4731365741</c:v>
                </c:pt>
                <c:pt idx="179">
                  <c:v>42620.4731481482</c:v>
                </c:pt>
                <c:pt idx="180">
                  <c:v>42620.4731597222</c:v>
                </c:pt>
                <c:pt idx="181">
                  <c:v>42620.4731712963</c:v>
                </c:pt>
                <c:pt idx="182">
                  <c:v>42620.4731828704</c:v>
                </c:pt>
                <c:pt idx="183">
                  <c:v>42620.4731944444</c:v>
                </c:pt>
                <c:pt idx="184">
                  <c:v>42620.4732060185</c:v>
                </c:pt>
                <c:pt idx="185">
                  <c:v>42620.4732175926</c:v>
                </c:pt>
                <c:pt idx="186">
                  <c:v>42620.4732291667</c:v>
                </c:pt>
                <c:pt idx="187">
                  <c:v>42620.4732407407</c:v>
                </c:pt>
                <c:pt idx="188">
                  <c:v>42620.4732523148</c:v>
                </c:pt>
                <c:pt idx="189">
                  <c:v>42620.4732638889</c:v>
                </c:pt>
                <c:pt idx="190">
                  <c:v>42620.4742939815</c:v>
                </c:pt>
                <c:pt idx="191">
                  <c:v>42620.4743055556</c:v>
                </c:pt>
                <c:pt idx="192">
                  <c:v>42620.4743171296</c:v>
                </c:pt>
                <c:pt idx="193">
                  <c:v>42620.4743287037</c:v>
                </c:pt>
                <c:pt idx="194">
                  <c:v>42620.4743402778</c:v>
                </c:pt>
                <c:pt idx="195">
                  <c:v>42620.4743518519</c:v>
                </c:pt>
                <c:pt idx="196">
                  <c:v>42620.4743634259</c:v>
                </c:pt>
                <c:pt idx="197">
                  <c:v>42620.474375</c:v>
                </c:pt>
                <c:pt idx="198">
                  <c:v>42620.4743865741</c:v>
                </c:pt>
                <c:pt idx="199">
                  <c:v>42620.4743981482</c:v>
                </c:pt>
                <c:pt idx="200">
                  <c:v>42620.4744097222</c:v>
                </c:pt>
                <c:pt idx="201">
                  <c:v>42620.4744212963</c:v>
                </c:pt>
                <c:pt idx="202">
                  <c:v>42620.4744328704</c:v>
                </c:pt>
                <c:pt idx="203">
                  <c:v>42620.4744444444</c:v>
                </c:pt>
                <c:pt idx="204">
                  <c:v>42620.4744560185</c:v>
                </c:pt>
                <c:pt idx="205">
                  <c:v>42620.4744675926</c:v>
                </c:pt>
                <c:pt idx="206">
                  <c:v>42620.4744791667</c:v>
                </c:pt>
                <c:pt idx="207">
                  <c:v>42620.4744907407</c:v>
                </c:pt>
                <c:pt idx="208">
                  <c:v>42620.4745023148</c:v>
                </c:pt>
                <c:pt idx="209">
                  <c:v>42620.4755787037</c:v>
                </c:pt>
                <c:pt idx="210">
                  <c:v>42620.4755902778</c:v>
                </c:pt>
                <c:pt idx="211">
                  <c:v>42620.4756018519</c:v>
                </c:pt>
                <c:pt idx="212">
                  <c:v>42620.4756134259</c:v>
                </c:pt>
                <c:pt idx="213">
                  <c:v>42620.475625</c:v>
                </c:pt>
                <c:pt idx="214">
                  <c:v>42620.4756365741</c:v>
                </c:pt>
                <c:pt idx="215">
                  <c:v>42620.4756481481</c:v>
                </c:pt>
                <c:pt idx="216">
                  <c:v>42620.4756597222</c:v>
                </c:pt>
                <c:pt idx="217">
                  <c:v>42620.4756712963</c:v>
                </c:pt>
                <c:pt idx="218">
                  <c:v>42620.4756828704</c:v>
                </c:pt>
                <c:pt idx="219">
                  <c:v>42620.4756944444</c:v>
                </c:pt>
                <c:pt idx="220">
                  <c:v>42620.4757060185</c:v>
                </c:pt>
                <c:pt idx="221">
                  <c:v>42620.4757175926</c:v>
                </c:pt>
                <c:pt idx="222">
                  <c:v>42620.4757291667</c:v>
                </c:pt>
                <c:pt idx="223">
                  <c:v>42620.4757407407</c:v>
                </c:pt>
                <c:pt idx="224">
                  <c:v>42620.4757523148</c:v>
                </c:pt>
                <c:pt idx="225">
                  <c:v>42620.4757638889</c:v>
                </c:pt>
                <c:pt idx="226">
                  <c:v>42620.475775463</c:v>
                </c:pt>
                <c:pt idx="227">
                  <c:v>42620.475787037</c:v>
                </c:pt>
                <c:pt idx="228">
                  <c:v>42620.4768402778</c:v>
                </c:pt>
                <c:pt idx="229">
                  <c:v>42620.4768518519</c:v>
                </c:pt>
                <c:pt idx="230">
                  <c:v>42620.4768634259</c:v>
                </c:pt>
                <c:pt idx="231">
                  <c:v>42620.476875</c:v>
                </c:pt>
                <c:pt idx="232">
                  <c:v>42620.4768865741</c:v>
                </c:pt>
                <c:pt idx="233">
                  <c:v>42620.4768981481</c:v>
                </c:pt>
                <c:pt idx="234">
                  <c:v>42620.4769097222</c:v>
                </c:pt>
                <c:pt idx="235">
                  <c:v>42620.4769212963</c:v>
                </c:pt>
                <c:pt idx="236">
                  <c:v>42620.4769328704</c:v>
                </c:pt>
                <c:pt idx="237">
                  <c:v>42620.4769444444</c:v>
                </c:pt>
                <c:pt idx="238">
                  <c:v>42620.4769560185</c:v>
                </c:pt>
                <c:pt idx="239">
                  <c:v>42620.4769675926</c:v>
                </c:pt>
                <c:pt idx="240">
                  <c:v>42620.4769791667</c:v>
                </c:pt>
                <c:pt idx="241">
                  <c:v>42620.4769907407</c:v>
                </c:pt>
                <c:pt idx="242">
                  <c:v>42620.4770023148</c:v>
                </c:pt>
                <c:pt idx="243">
                  <c:v>42620.4770138889</c:v>
                </c:pt>
                <c:pt idx="244">
                  <c:v>42620.477025463</c:v>
                </c:pt>
                <c:pt idx="245">
                  <c:v>42620.477037037</c:v>
                </c:pt>
                <c:pt idx="246">
                  <c:v>42620.4770486111</c:v>
                </c:pt>
                <c:pt idx="247">
                  <c:v>42620.4780092593</c:v>
                </c:pt>
                <c:pt idx="248">
                  <c:v>42620.4780208333</c:v>
                </c:pt>
                <c:pt idx="249">
                  <c:v>42620.4780324074</c:v>
                </c:pt>
                <c:pt idx="250">
                  <c:v>42620.4780439815</c:v>
                </c:pt>
                <c:pt idx="251">
                  <c:v>42620.4780555556</c:v>
                </c:pt>
                <c:pt idx="252">
                  <c:v>42620.4780671296</c:v>
                </c:pt>
                <c:pt idx="253">
                  <c:v>42620.4780787037</c:v>
                </c:pt>
                <c:pt idx="254">
                  <c:v>42620.4780902778</c:v>
                </c:pt>
                <c:pt idx="255">
                  <c:v>42620.4781018519</c:v>
                </c:pt>
                <c:pt idx="256">
                  <c:v>42620.4781134259</c:v>
                </c:pt>
                <c:pt idx="257">
                  <c:v>42620.478125</c:v>
                </c:pt>
                <c:pt idx="258">
                  <c:v>42620.4781365741</c:v>
                </c:pt>
                <c:pt idx="259">
                  <c:v>42620.4781481481</c:v>
                </c:pt>
                <c:pt idx="260">
                  <c:v>42620.4781597222</c:v>
                </c:pt>
                <c:pt idx="261">
                  <c:v>42620.4781712963</c:v>
                </c:pt>
                <c:pt idx="262">
                  <c:v>42620.4781828704</c:v>
                </c:pt>
                <c:pt idx="263">
                  <c:v>42620.4781944444</c:v>
                </c:pt>
                <c:pt idx="264">
                  <c:v>42620.4782060185</c:v>
                </c:pt>
                <c:pt idx="265">
                  <c:v>42620.4782175926</c:v>
                </c:pt>
                <c:pt idx="266">
                  <c:v>42620.479224537</c:v>
                </c:pt>
                <c:pt idx="267">
                  <c:v>42620.4792361111</c:v>
                </c:pt>
                <c:pt idx="268">
                  <c:v>42620.4792476852</c:v>
                </c:pt>
                <c:pt idx="269">
                  <c:v>42620.4792592593</c:v>
                </c:pt>
                <c:pt idx="270">
                  <c:v>42620.4792708333</c:v>
                </c:pt>
                <c:pt idx="271">
                  <c:v>42620.4792824074</c:v>
                </c:pt>
                <c:pt idx="272">
                  <c:v>42620.4792939815</c:v>
                </c:pt>
                <c:pt idx="273">
                  <c:v>42620.4793055556</c:v>
                </c:pt>
                <c:pt idx="274">
                  <c:v>42620.4793171296</c:v>
                </c:pt>
                <c:pt idx="275">
                  <c:v>42620.4793287037</c:v>
                </c:pt>
                <c:pt idx="276">
                  <c:v>42620.4793402778</c:v>
                </c:pt>
                <c:pt idx="277">
                  <c:v>42620.4793518518</c:v>
                </c:pt>
                <c:pt idx="278">
                  <c:v>42620.4793634259</c:v>
                </c:pt>
                <c:pt idx="279">
                  <c:v>42620.479375</c:v>
                </c:pt>
                <c:pt idx="280">
                  <c:v>42620.4793865741</c:v>
                </c:pt>
                <c:pt idx="281">
                  <c:v>42620.4793981481</c:v>
                </c:pt>
                <c:pt idx="282">
                  <c:v>42620.4794097222</c:v>
                </c:pt>
                <c:pt idx="283">
                  <c:v>42620.4794212963</c:v>
                </c:pt>
                <c:pt idx="284">
                  <c:v>42620.4794328704</c:v>
                </c:pt>
                <c:pt idx="285">
                  <c:v>42620.4805324074</c:v>
                </c:pt>
                <c:pt idx="286">
                  <c:v>42620.4805439815</c:v>
                </c:pt>
                <c:pt idx="287">
                  <c:v>42620.4805555556</c:v>
                </c:pt>
                <c:pt idx="288">
                  <c:v>42620.4805671296</c:v>
                </c:pt>
                <c:pt idx="289">
                  <c:v>42620.4805787037</c:v>
                </c:pt>
                <c:pt idx="290">
                  <c:v>42620.4805902778</c:v>
                </c:pt>
                <c:pt idx="291">
                  <c:v>42620.4806018519</c:v>
                </c:pt>
                <c:pt idx="292">
                  <c:v>42620.4806134259</c:v>
                </c:pt>
                <c:pt idx="293">
                  <c:v>42620.480625</c:v>
                </c:pt>
                <c:pt idx="294">
                  <c:v>42620.4806365741</c:v>
                </c:pt>
                <c:pt idx="295">
                  <c:v>42620.4806481482</c:v>
                </c:pt>
                <c:pt idx="296">
                  <c:v>42620.4806597222</c:v>
                </c:pt>
                <c:pt idx="297">
                  <c:v>42620.4806712963</c:v>
                </c:pt>
                <c:pt idx="298">
                  <c:v>42620.4806828704</c:v>
                </c:pt>
                <c:pt idx="299">
                  <c:v>42620.4806944444</c:v>
                </c:pt>
                <c:pt idx="300">
                  <c:v>42620.4807060185</c:v>
                </c:pt>
                <c:pt idx="301">
                  <c:v>42620.4807175926</c:v>
                </c:pt>
                <c:pt idx="302">
                  <c:v>42620.4807291667</c:v>
                </c:pt>
                <c:pt idx="303">
                  <c:v>42620.4807407407</c:v>
                </c:pt>
                <c:pt idx="304">
                  <c:v>42620.4818518519</c:v>
                </c:pt>
                <c:pt idx="305">
                  <c:v>42620.4818634259</c:v>
                </c:pt>
                <c:pt idx="306">
                  <c:v>42620.481875</c:v>
                </c:pt>
                <c:pt idx="307">
                  <c:v>42620.4818865741</c:v>
                </c:pt>
                <c:pt idx="308">
                  <c:v>42620.4818981482</c:v>
                </c:pt>
                <c:pt idx="309">
                  <c:v>42620.4819097222</c:v>
                </c:pt>
                <c:pt idx="310">
                  <c:v>42620.4819212963</c:v>
                </c:pt>
                <c:pt idx="311">
                  <c:v>42620.4819328704</c:v>
                </c:pt>
                <c:pt idx="312">
                  <c:v>42620.4819444444</c:v>
                </c:pt>
                <c:pt idx="313">
                  <c:v>42620.4819560185</c:v>
                </c:pt>
                <c:pt idx="314">
                  <c:v>42620.4819675926</c:v>
                </c:pt>
                <c:pt idx="315">
                  <c:v>42620.4819791667</c:v>
                </c:pt>
                <c:pt idx="316">
                  <c:v>42620.4819907407</c:v>
                </c:pt>
                <c:pt idx="317">
                  <c:v>42620.4820023148</c:v>
                </c:pt>
                <c:pt idx="318">
                  <c:v>42620.4820138889</c:v>
                </c:pt>
                <c:pt idx="319">
                  <c:v>42620.482025463</c:v>
                </c:pt>
                <c:pt idx="320">
                  <c:v>42620.482037037</c:v>
                </c:pt>
                <c:pt idx="321">
                  <c:v>42620.4820486111</c:v>
                </c:pt>
                <c:pt idx="322">
                  <c:v>42620.4820601852</c:v>
                </c:pt>
                <c:pt idx="323">
                  <c:v>42620.4831018519</c:v>
                </c:pt>
                <c:pt idx="324">
                  <c:v>42620.4831134259</c:v>
                </c:pt>
                <c:pt idx="325">
                  <c:v>42620.483125</c:v>
                </c:pt>
                <c:pt idx="326">
                  <c:v>42620.4831365741</c:v>
                </c:pt>
                <c:pt idx="327">
                  <c:v>42620.4831481481</c:v>
                </c:pt>
                <c:pt idx="328">
                  <c:v>42620.4831597222</c:v>
                </c:pt>
                <c:pt idx="329">
                  <c:v>42620.4831712963</c:v>
                </c:pt>
                <c:pt idx="330">
                  <c:v>42620.4831828704</c:v>
                </c:pt>
                <c:pt idx="331">
                  <c:v>42620.4831944444</c:v>
                </c:pt>
                <c:pt idx="332">
                  <c:v>42620.4832060185</c:v>
                </c:pt>
                <c:pt idx="333">
                  <c:v>42620.4832175926</c:v>
                </c:pt>
                <c:pt idx="334">
                  <c:v>42620.4832291667</c:v>
                </c:pt>
                <c:pt idx="335">
                  <c:v>42620.4832407407</c:v>
                </c:pt>
                <c:pt idx="336">
                  <c:v>42620.4832523148</c:v>
                </c:pt>
                <c:pt idx="337">
                  <c:v>42620.4832638889</c:v>
                </c:pt>
                <c:pt idx="338">
                  <c:v>42620.483275463</c:v>
                </c:pt>
                <c:pt idx="339">
                  <c:v>42620.483287037</c:v>
                </c:pt>
                <c:pt idx="340">
                  <c:v>42620.4832986111</c:v>
                </c:pt>
                <c:pt idx="341">
                  <c:v>42620.4833101852</c:v>
                </c:pt>
                <c:pt idx="342">
                  <c:v>42620.4842939815</c:v>
                </c:pt>
                <c:pt idx="343">
                  <c:v>42620.4843055556</c:v>
                </c:pt>
                <c:pt idx="344">
                  <c:v>42620.4843171296</c:v>
                </c:pt>
                <c:pt idx="345">
                  <c:v>42620.4843287037</c:v>
                </c:pt>
                <c:pt idx="346">
                  <c:v>42620.4843402778</c:v>
                </c:pt>
                <c:pt idx="347">
                  <c:v>42620.4843518519</c:v>
                </c:pt>
                <c:pt idx="348">
                  <c:v>42620.4843634259</c:v>
                </c:pt>
                <c:pt idx="349">
                  <c:v>42620.484375</c:v>
                </c:pt>
                <c:pt idx="350">
                  <c:v>42620.4843865741</c:v>
                </c:pt>
                <c:pt idx="351">
                  <c:v>42620.4843981481</c:v>
                </c:pt>
                <c:pt idx="352">
                  <c:v>42620.4844097222</c:v>
                </c:pt>
                <c:pt idx="353">
                  <c:v>42620.4844212963</c:v>
                </c:pt>
                <c:pt idx="354">
                  <c:v>42620.4844328704</c:v>
                </c:pt>
                <c:pt idx="355">
                  <c:v>42620.4844444444</c:v>
                </c:pt>
                <c:pt idx="356">
                  <c:v>42620.4844560185</c:v>
                </c:pt>
                <c:pt idx="357">
                  <c:v>42620.4844675926</c:v>
                </c:pt>
                <c:pt idx="358">
                  <c:v>42620.4844791667</c:v>
                </c:pt>
                <c:pt idx="359">
                  <c:v>42620.4844907407</c:v>
                </c:pt>
                <c:pt idx="360">
                  <c:v>42620.4845023148</c:v>
                </c:pt>
                <c:pt idx="361">
                  <c:v>42620.485462963</c:v>
                </c:pt>
                <c:pt idx="362">
                  <c:v>42620.485474537</c:v>
                </c:pt>
                <c:pt idx="363">
                  <c:v>42620.4854861111</c:v>
                </c:pt>
                <c:pt idx="364">
                  <c:v>42620.4854976852</c:v>
                </c:pt>
                <c:pt idx="365">
                  <c:v>42620.4855092593</c:v>
                </c:pt>
                <c:pt idx="366">
                  <c:v>42620.4855208333</c:v>
                </c:pt>
                <c:pt idx="367">
                  <c:v>42620.4855324074</c:v>
                </c:pt>
                <c:pt idx="368">
                  <c:v>42620.4855439815</c:v>
                </c:pt>
                <c:pt idx="369">
                  <c:v>42620.4855555556</c:v>
                </c:pt>
                <c:pt idx="370">
                  <c:v>42620.4855671296</c:v>
                </c:pt>
                <c:pt idx="371">
                  <c:v>42620.4855787037</c:v>
                </c:pt>
                <c:pt idx="372">
                  <c:v>42620.4855902778</c:v>
                </c:pt>
                <c:pt idx="373">
                  <c:v>42620.4856018519</c:v>
                </c:pt>
                <c:pt idx="374">
                  <c:v>42620.4856134259</c:v>
                </c:pt>
                <c:pt idx="375">
                  <c:v>42620.485625</c:v>
                </c:pt>
                <c:pt idx="376">
                  <c:v>42620.4856365741</c:v>
                </c:pt>
                <c:pt idx="377">
                  <c:v>42620.4856481481</c:v>
                </c:pt>
                <c:pt idx="378">
                  <c:v>42620.4856597222</c:v>
                </c:pt>
                <c:pt idx="379">
                  <c:v>42620.4856712963</c:v>
                </c:pt>
              </c:numCache>
            </c:numRef>
          </c:cat>
          <c:val>
            <c:numRef>
              <c:f>Controllers!$U$45:$U$424</c:f>
              <c:numCache>
                <c:formatCode>General</c:formatCode>
                <c:ptCount val="380"/>
                <c:pt idx="0">
                  <c:v>0</c:v>
                </c:pt>
                <c:pt idx="1">
                  <c:v>4</c:v>
                </c:pt>
                <c:pt idx="2">
                  <c:v>1.4</c:v>
                </c:pt>
                <c:pt idx="3">
                  <c:v>0</c:v>
                </c:pt>
                <c:pt idx="4">
                  <c:v>0.7</c:v>
                </c:pt>
                <c:pt idx="5">
                  <c:v>0.4</c:v>
                </c:pt>
                <c:pt idx="6">
                  <c:v>0.4</c:v>
                </c:pt>
                <c:pt idx="7">
                  <c:v>0.1</c:v>
                </c:pt>
                <c:pt idx="8">
                  <c:v>4</c:v>
                </c:pt>
                <c:pt idx="9">
                  <c:v>30.3</c:v>
                </c:pt>
                <c:pt idx="10">
                  <c:v>81.5</c:v>
                </c:pt>
                <c:pt idx="11">
                  <c:v>40.1</c:v>
                </c:pt>
                <c:pt idx="12">
                  <c:v>13.5</c:v>
                </c:pt>
                <c:pt idx="13">
                  <c:v>7.4</c:v>
                </c:pt>
                <c:pt idx="14">
                  <c:v>2</c:v>
                </c:pt>
                <c:pt idx="15">
                  <c:v>0.2</c:v>
                </c:pt>
                <c:pt idx="16">
                  <c:v>0.3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2.1</c:v>
                </c:pt>
                <c:pt idx="22">
                  <c:v>0.5</c:v>
                </c:pt>
                <c:pt idx="23">
                  <c:v>0.5</c:v>
                </c:pt>
                <c:pt idx="24">
                  <c:v>0.4</c:v>
                </c:pt>
                <c:pt idx="25">
                  <c:v>0.1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0.1</c:v>
                </c:pt>
                <c:pt idx="40">
                  <c:v>0.1</c:v>
                </c:pt>
                <c:pt idx="41">
                  <c:v>0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2.1</c:v>
                </c:pt>
                <c:pt idx="46">
                  <c:v>29.2</c:v>
                </c:pt>
                <c:pt idx="47">
                  <c:v>9.4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0.1</c:v>
                </c:pt>
                <c:pt idx="57">
                  <c:v>0</c:v>
                </c:pt>
                <c:pt idx="58">
                  <c:v>0</c:v>
                </c:pt>
                <c:pt idx="59">
                  <c:v>0.1</c:v>
                </c:pt>
                <c:pt idx="60">
                  <c:v>2.2</c:v>
                </c:pt>
                <c:pt idx="61">
                  <c:v>0</c:v>
                </c:pt>
                <c:pt idx="62">
                  <c:v>0.1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1.6</c:v>
                </c:pt>
                <c:pt idx="74">
                  <c:v>52.9</c:v>
                </c:pt>
                <c:pt idx="75">
                  <c:v>8.1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0.3</c:v>
                </c:pt>
                <c:pt idx="82">
                  <c:v>0.9</c:v>
                </c:pt>
                <c:pt idx="83">
                  <c:v>22</c:v>
                </c:pt>
                <c:pt idx="84">
                  <c:v>7.8</c:v>
                </c:pt>
                <c:pt idx="85">
                  <c:v>5.1</c:v>
                </c:pt>
                <c:pt idx="86">
                  <c:v>1.2</c:v>
                </c:pt>
                <c:pt idx="87">
                  <c:v>0.8</c:v>
                </c:pt>
                <c:pt idx="88">
                  <c:v>0.7</c:v>
                </c:pt>
                <c:pt idx="89">
                  <c:v>1</c:v>
                </c:pt>
                <c:pt idx="90">
                  <c:v>1</c:v>
                </c:pt>
                <c:pt idx="91">
                  <c:v>0.9</c:v>
                </c:pt>
                <c:pt idx="92">
                  <c:v>0.6</c:v>
                </c:pt>
                <c:pt idx="93">
                  <c:v>0.8</c:v>
                </c:pt>
                <c:pt idx="94">
                  <c:v>0.9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42.8</c:v>
                </c:pt>
                <c:pt idx="111">
                  <c:v>7.7</c:v>
                </c:pt>
                <c:pt idx="112">
                  <c:v>1</c:v>
                </c:pt>
                <c:pt idx="113">
                  <c:v>0.2</c:v>
                </c:pt>
                <c:pt idx="114">
                  <c:v>0.1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1.3</c:v>
                </c:pt>
                <c:pt idx="124">
                  <c:v>23.6</c:v>
                </c:pt>
                <c:pt idx="125">
                  <c:v>8.5</c:v>
                </c:pt>
                <c:pt idx="126">
                  <c:v>0.1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0.3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12.3</c:v>
                </c:pt>
                <c:pt idx="149">
                  <c:v>20</c:v>
                </c:pt>
                <c:pt idx="150">
                  <c:v>5.6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6.7</c:v>
                </c:pt>
                <c:pt idx="156">
                  <c:v>7.4</c:v>
                </c:pt>
                <c:pt idx="157">
                  <c:v>0.5</c:v>
                </c:pt>
                <c:pt idx="158">
                  <c:v>0.2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23.5</c:v>
                </c:pt>
                <c:pt idx="187">
                  <c:v>6.1</c:v>
                </c:pt>
                <c:pt idx="188">
                  <c:v>0.4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0.1</c:v>
                </c:pt>
                <c:pt idx="215">
                  <c:v>0</c:v>
                </c:pt>
                <c:pt idx="216">
                  <c:v>19.8</c:v>
                </c:pt>
                <c:pt idx="217">
                  <c:v>7.2</c:v>
                </c:pt>
                <c:pt idx="218">
                  <c:v>0</c:v>
                </c:pt>
                <c:pt idx="219">
                  <c:v>0</c:v>
                </c:pt>
                <c:pt idx="220">
                  <c:v>0.2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2.5</c:v>
                </c:pt>
                <c:pt idx="247">
                  <c:v>0.1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0.1</c:v>
                </c:pt>
                <c:pt idx="252">
                  <c:v>0.1</c:v>
                </c:pt>
                <c:pt idx="253">
                  <c:v>0</c:v>
                </c:pt>
                <c:pt idx="254">
                  <c:v>22.7</c:v>
                </c:pt>
                <c:pt idx="255">
                  <c:v>7.4</c:v>
                </c:pt>
                <c:pt idx="256">
                  <c:v>3.3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4.6</c:v>
                </c:pt>
                <c:pt idx="286">
                  <c:v>0</c:v>
                </c:pt>
                <c:pt idx="287">
                  <c:v>2</c:v>
                </c:pt>
                <c:pt idx="288">
                  <c:v>0.1</c:v>
                </c:pt>
                <c:pt idx="289">
                  <c:v>0</c:v>
                </c:pt>
                <c:pt idx="290">
                  <c:v>0.5</c:v>
                </c:pt>
                <c:pt idx="291">
                  <c:v>0.4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0.4</c:v>
                </c:pt>
                <c:pt idx="305">
                  <c:v>1</c:v>
                </c:pt>
                <c:pt idx="306">
                  <c:v>1.2</c:v>
                </c:pt>
                <c:pt idx="307">
                  <c:v>1.2</c:v>
                </c:pt>
                <c:pt idx="308">
                  <c:v>1.1</c:v>
                </c:pt>
                <c:pt idx="309">
                  <c:v>23.5</c:v>
                </c:pt>
                <c:pt idx="310">
                  <c:v>5.3</c:v>
                </c:pt>
                <c:pt idx="311">
                  <c:v>14.1</c:v>
                </c:pt>
                <c:pt idx="312">
                  <c:v>1.7</c:v>
                </c:pt>
                <c:pt idx="313">
                  <c:v>1.1</c:v>
                </c:pt>
                <c:pt idx="314">
                  <c:v>0.3</c:v>
                </c:pt>
                <c:pt idx="315">
                  <c:v>0.4</c:v>
                </c:pt>
                <c:pt idx="316">
                  <c:v>0.6</c:v>
                </c:pt>
                <c:pt idx="317">
                  <c:v>0.5</c:v>
                </c:pt>
                <c:pt idx="318">
                  <c:v>12.9</c:v>
                </c:pt>
                <c:pt idx="319">
                  <c:v>91.8</c:v>
                </c:pt>
                <c:pt idx="320">
                  <c:v>1.4</c:v>
                </c:pt>
                <c:pt idx="321">
                  <c:v>9.5</c:v>
                </c:pt>
                <c:pt idx="322">
                  <c:v>0.5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0.1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0.1</c:v>
                </c:pt>
                <c:pt idx="347">
                  <c:v>0.1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21.9</c:v>
                </c:pt>
                <c:pt idx="353">
                  <c:v>6.4</c:v>
                </c:pt>
                <c:pt idx="354">
                  <c:v>1.7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0.8</c:v>
                </c:pt>
                <c:pt idx="359">
                  <c:v>0</c:v>
                </c:pt>
                <c:pt idx="360">
                  <c:v>0</c:v>
                </c:pt>
                <c:pt idx="361">
                  <c:v>2.2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1.2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</c:numCache>
            </c:numRef>
          </c:val>
        </c:ser>
        <c:ser>
          <c:idx val="2"/>
          <c:order val="2"/>
          <c:tx>
            <c:v>Ctrl c18</c:v>
          </c:tx>
          <c:spPr>
            <a:ln w="28575"/>
          </c:spPr>
          <c:marker>
            <c:symbol val="none"/>
          </c:marker>
          <c:cat>
            <c:numRef>
              <c:f>Controllers!$Z$45:$Z$424</c:f>
              <c:numCache>
                <c:formatCode>General</c:formatCode>
                <c:ptCount val="380"/>
                <c:pt idx="0">
                  <c:v>42620.4615972222</c:v>
                </c:pt>
                <c:pt idx="1">
                  <c:v>42620.4616087963</c:v>
                </c:pt>
                <c:pt idx="2">
                  <c:v>42620.4616203704</c:v>
                </c:pt>
                <c:pt idx="3">
                  <c:v>42620.4616319444</c:v>
                </c:pt>
                <c:pt idx="4">
                  <c:v>42620.4616435185</c:v>
                </c:pt>
                <c:pt idx="5">
                  <c:v>42620.4616550926</c:v>
                </c:pt>
                <c:pt idx="6">
                  <c:v>42620.4616666667</c:v>
                </c:pt>
                <c:pt idx="7">
                  <c:v>42620.4616782407</c:v>
                </c:pt>
                <c:pt idx="8">
                  <c:v>42620.4616898148</c:v>
                </c:pt>
                <c:pt idx="9">
                  <c:v>42620.4617013889</c:v>
                </c:pt>
                <c:pt idx="10">
                  <c:v>42620.461712963</c:v>
                </c:pt>
                <c:pt idx="11">
                  <c:v>42620.461724537</c:v>
                </c:pt>
                <c:pt idx="12">
                  <c:v>42620.4617361111</c:v>
                </c:pt>
                <c:pt idx="13">
                  <c:v>42620.4617476852</c:v>
                </c:pt>
                <c:pt idx="14">
                  <c:v>42620.4617592593</c:v>
                </c:pt>
                <c:pt idx="15">
                  <c:v>42620.4617708333</c:v>
                </c:pt>
                <c:pt idx="16">
                  <c:v>42620.4617824074</c:v>
                </c:pt>
                <c:pt idx="17">
                  <c:v>42620.4617939815</c:v>
                </c:pt>
                <c:pt idx="18">
                  <c:v>42620.4618055556</c:v>
                </c:pt>
                <c:pt idx="19">
                  <c:v>42620.4628587963</c:v>
                </c:pt>
                <c:pt idx="20">
                  <c:v>42620.4628703704</c:v>
                </c:pt>
                <c:pt idx="21">
                  <c:v>42620.4628819444</c:v>
                </c:pt>
                <c:pt idx="22">
                  <c:v>42620.4628935185</c:v>
                </c:pt>
                <c:pt idx="23">
                  <c:v>42620.4629050926</c:v>
                </c:pt>
                <c:pt idx="24">
                  <c:v>42620.4629166667</c:v>
                </c:pt>
                <c:pt idx="25">
                  <c:v>42620.4629282407</c:v>
                </c:pt>
                <c:pt idx="26">
                  <c:v>42620.4629398148</c:v>
                </c:pt>
                <c:pt idx="27">
                  <c:v>42620.4629513889</c:v>
                </c:pt>
                <c:pt idx="28">
                  <c:v>42620.462962963</c:v>
                </c:pt>
                <c:pt idx="29">
                  <c:v>42620.462974537</c:v>
                </c:pt>
                <c:pt idx="30">
                  <c:v>42620.4629861111</c:v>
                </c:pt>
                <c:pt idx="31">
                  <c:v>42620.4629976852</c:v>
                </c:pt>
                <c:pt idx="32">
                  <c:v>42620.4630092593</c:v>
                </c:pt>
                <c:pt idx="33">
                  <c:v>42620.4630208333</c:v>
                </c:pt>
                <c:pt idx="34">
                  <c:v>42620.4630324074</c:v>
                </c:pt>
                <c:pt idx="35">
                  <c:v>42620.4630439815</c:v>
                </c:pt>
                <c:pt idx="36">
                  <c:v>42620.4630555556</c:v>
                </c:pt>
                <c:pt idx="37">
                  <c:v>42620.4630671296</c:v>
                </c:pt>
                <c:pt idx="38">
                  <c:v>42620.4640509259</c:v>
                </c:pt>
                <c:pt idx="39">
                  <c:v>42620.4640625</c:v>
                </c:pt>
                <c:pt idx="40">
                  <c:v>42620.4640740741</c:v>
                </c:pt>
                <c:pt idx="41">
                  <c:v>42620.4640856481</c:v>
                </c:pt>
                <c:pt idx="42">
                  <c:v>42620.4640972222</c:v>
                </c:pt>
                <c:pt idx="43">
                  <c:v>42620.4641087963</c:v>
                </c:pt>
                <c:pt idx="44">
                  <c:v>42620.4641203704</c:v>
                </c:pt>
                <c:pt idx="45">
                  <c:v>42620.4641319444</c:v>
                </c:pt>
                <c:pt idx="46">
                  <c:v>42620.4641435185</c:v>
                </c:pt>
                <c:pt idx="47">
                  <c:v>42620.4641550926</c:v>
                </c:pt>
                <c:pt idx="48">
                  <c:v>42620.4641666667</c:v>
                </c:pt>
                <c:pt idx="49">
                  <c:v>42620.4641782407</c:v>
                </c:pt>
                <c:pt idx="50">
                  <c:v>42620.4641898148</c:v>
                </c:pt>
                <c:pt idx="51">
                  <c:v>42620.4642013889</c:v>
                </c:pt>
                <c:pt idx="52">
                  <c:v>42620.464212963</c:v>
                </c:pt>
                <c:pt idx="53">
                  <c:v>42620.464224537</c:v>
                </c:pt>
                <c:pt idx="54">
                  <c:v>42620.4642361111</c:v>
                </c:pt>
                <c:pt idx="55">
                  <c:v>42620.4642476852</c:v>
                </c:pt>
                <c:pt idx="56">
                  <c:v>42620.4642592593</c:v>
                </c:pt>
                <c:pt idx="57">
                  <c:v>42620.4653356482</c:v>
                </c:pt>
                <c:pt idx="58">
                  <c:v>42620.4653472222</c:v>
                </c:pt>
                <c:pt idx="59">
                  <c:v>42620.4653587963</c:v>
                </c:pt>
                <c:pt idx="60">
                  <c:v>42620.4653703704</c:v>
                </c:pt>
                <c:pt idx="61">
                  <c:v>42620.4653819444</c:v>
                </c:pt>
                <c:pt idx="62">
                  <c:v>42620.4653935185</c:v>
                </c:pt>
                <c:pt idx="63">
                  <c:v>42620.4654050926</c:v>
                </c:pt>
                <c:pt idx="64">
                  <c:v>42620.4654166667</c:v>
                </c:pt>
                <c:pt idx="65">
                  <c:v>42620.4654282407</c:v>
                </c:pt>
                <c:pt idx="66">
                  <c:v>42620.4654398148</c:v>
                </c:pt>
                <c:pt idx="67">
                  <c:v>42620.4654513889</c:v>
                </c:pt>
                <c:pt idx="68">
                  <c:v>42620.465462963</c:v>
                </c:pt>
                <c:pt idx="69">
                  <c:v>42620.465474537</c:v>
                </c:pt>
                <c:pt idx="70">
                  <c:v>42620.4654861111</c:v>
                </c:pt>
                <c:pt idx="71">
                  <c:v>42620.4654976852</c:v>
                </c:pt>
                <c:pt idx="72">
                  <c:v>42620.4655092593</c:v>
                </c:pt>
                <c:pt idx="73">
                  <c:v>42620.4655208333</c:v>
                </c:pt>
                <c:pt idx="74">
                  <c:v>42620.4655324074</c:v>
                </c:pt>
                <c:pt idx="75">
                  <c:v>42620.4655439815</c:v>
                </c:pt>
                <c:pt idx="76">
                  <c:v>42620.4664930556</c:v>
                </c:pt>
                <c:pt idx="77">
                  <c:v>42620.4665046296</c:v>
                </c:pt>
                <c:pt idx="78">
                  <c:v>42620.4665162037</c:v>
                </c:pt>
                <c:pt idx="79">
                  <c:v>42620.4665277778</c:v>
                </c:pt>
                <c:pt idx="80">
                  <c:v>42620.4665393519</c:v>
                </c:pt>
                <c:pt idx="81">
                  <c:v>42620.4665509259</c:v>
                </c:pt>
                <c:pt idx="82">
                  <c:v>42620.4665625</c:v>
                </c:pt>
                <c:pt idx="83">
                  <c:v>42620.4665740741</c:v>
                </c:pt>
                <c:pt idx="84">
                  <c:v>42620.4665856482</c:v>
                </c:pt>
                <c:pt idx="85">
                  <c:v>42620.4665972222</c:v>
                </c:pt>
                <c:pt idx="86">
                  <c:v>42620.4666087963</c:v>
                </c:pt>
                <c:pt idx="87">
                  <c:v>42620.4666203704</c:v>
                </c:pt>
                <c:pt idx="88">
                  <c:v>42620.4666319444</c:v>
                </c:pt>
                <c:pt idx="89">
                  <c:v>42620.4666435185</c:v>
                </c:pt>
                <c:pt idx="90">
                  <c:v>42620.4666550926</c:v>
                </c:pt>
                <c:pt idx="91">
                  <c:v>42620.4666666667</c:v>
                </c:pt>
                <c:pt idx="92">
                  <c:v>42620.4666782407</c:v>
                </c:pt>
                <c:pt idx="93">
                  <c:v>42620.4666898148</c:v>
                </c:pt>
                <c:pt idx="94">
                  <c:v>42620.4667013889</c:v>
                </c:pt>
                <c:pt idx="95">
                  <c:v>42620.4678472222</c:v>
                </c:pt>
                <c:pt idx="96">
                  <c:v>42620.4678587963</c:v>
                </c:pt>
                <c:pt idx="97">
                  <c:v>42620.4678703704</c:v>
                </c:pt>
                <c:pt idx="98">
                  <c:v>42620.4678819444</c:v>
                </c:pt>
                <c:pt idx="99">
                  <c:v>42620.4678935185</c:v>
                </c:pt>
                <c:pt idx="100">
                  <c:v>42620.4679050926</c:v>
                </c:pt>
                <c:pt idx="101">
                  <c:v>42620.4679166667</c:v>
                </c:pt>
                <c:pt idx="102">
                  <c:v>42620.4679282407</c:v>
                </c:pt>
                <c:pt idx="103">
                  <c:v>42620.4679398148</c:v>
                </c:pt>
                <c:pt idx="104">
                  <c:v>42620.4679513889</c:v>
                </c:pt>
                <c:pt idx="105">
                  <c:v>42620.467962963</c:v>
                </c:pt>
                <c:pt idx="106">
                  <c:v>42620.467974537</c:v>
                </c:pt>
                <c:pt idx="107">
                  <c:v>42620.4679861111</c:v>
                </c:pt>
                <c:pt idx="108">
                  <c:v>42620.4679976852</c:v>
                </c:pt>
                <c:pt idx="109">
                  <c:v>42620.4680092593</c:v>
                </c:pt>
                <c:pt idx="110">
                  <c:v>42620.4680208333</c:v>
                </c:pt>
                <c:pt idx="111">
                  <c:v>42620.4680324074</c:v>
                </c:pt>
                <c:pt idx="112">
                  <c:v>42620.4680439815</c:v>
                </c:pt>
                <c:pt idx="113">
                  <c:v>42620.4680555556</c:v>
                </c:pt>
                <c:pt idx="114">
                  <c:v>42620.4693055556</c:v>
                </c:pt>
                <c:pt idx="115">
                  <c:v>42620.4693171296</c:v>
                </c:pt>
                <c:pt idx="116">
                  <c:v>42620.4693287037</c:v>
                </c:pt>
                <c:pt idx="117">
                  <c:v>42620.4693402778</c:v>
                </c:pt>
                <c:pt idx="118">
                  <c:v>42620.4693518519</c:v>
                </c:pt>
                <c:pt idx="119">
                  <c:v>42620.4693634259</c:v>
                </c:pt>
                <c:pt idx="120">
                  <c:v>42620.469375</c:v>
                </c:pt>
                <c:pt idx="121">
                  <c:v>42620.4693865741</c:v>
                </c:pt>
                <c:pt idx="122">
                  <c:v>42620.4693981481</c:v>
                </c:pt>
                <c:pt idx="123">
                  <c:v>42620.4694097222</c:v>
                </c:pt>
                <c:pt idx="124">
                  <c:v>42620.4694212963</c:v>
                </c:pt>
                <c:pt idx="125">
                  <c:v>42620.4694328704</c:v>
                </c:pt>
                <c:pt idx="126">
                  <c:v>42620.4694444444</c:v>
                </c:pt>
                <c:pt idx="127">
                  <c:v>42620.4694560185</c:v>
                </c:pt>
                <c:pt idx="128">
                  <c:v>42620.4694675926</c:v>
                </c:pt>
                <c:pt idx="129">
                  <c:v>42620.4694791667</c:v>
                </c:pt>
                <c:pt idx="130">
                  <c:v>42620.4694907407</c:v>
                </c:pt>
                <c:pt idx="131">
                  <c:v>42620.4695023148</c:v>
                </c:pt>
                <c:pt idx="132">
                  <c:v>42620.4695138889</c:v>
                </c:pt>
                <c:pt idx="133">
                  <c:v>42620.470625</c:v>
                </c:pt>
                <c:pt idx="134">
                  <c:v>42620.4706365741</c:v>
                </c:pt>
                <c:pt idx="135">
                  <c:v>42620.4706481481</c:v>
                </c:pt>
                <c:pt idx="136">
                  <c:v>42620.4706597222</c:v>
                </c:pt>
                <c:pt idx="137">
                  <c:v>42620.4706712963</c:v>
                </c:pt>
                <c:pt idx="138">
                  <c:v>42620.4706828704</c:v>
                </c:pt>
                <c:pt idx="139">
                  <c:v>42620.4706944444</c:v>
                </c:pt>
                <c:pt idx="140">
                  <c:v>42620.4707060185</c:v>
                </c:pt>
                <c:pt idx="141">
                  <c:v>42620.4707175926</c:v>
                </c:pt>
                <c:pt idx="142">
                  <c:v>42620.4707291667</c:v>
                </c:pt>
                <c:pt idx="143">
                  <c:v>42620.4707407407</c:v>
                </c:pt>
                <c:pt idx="144">
                  <c:v>42620.4707523148</c:v>
                </c:pt>
                <c:pt idx="145">
                  <c:v>42620.4707638889</c:v>
                </c:pt>
                <c:pt idx="146">
                  <c:v>42620.470775463</c:v>
                </c:pt>
                <c:pt idx="147">
                  <c:v>42620.470787037</c:v>
                </c:pt>
                <c:pt idx="148">
                  <c:v>42620.4707986111</c:v>
                </c:pt>
                <c:pt idx="149">
                  <c:v>42620.4708101852</c:v>
                </c:pt>
                <c:pt idx="150">
                  <c:v>42620.4708217593</c:v>
                </c:pt>
                <c:pt idx="151">
                  <c:v>42620.4708333333</c:v>
                </c:pt>
                <c:pt idx="152">
                  <c:v>42620.4718055556</c:v>
                </c:pt>
                <c:pt idx="153">
                  <c:v>42620.4718171296</c:v>
                </c:pt>
                <c:pt idx="154">
                  <c:v>42620.4718287037</c:v>
                </c:pt>
                <c:pt idx="155">
                  <c:v>42620.4718402778</c:v>
                </c:pt>
                <c:pt idx="156">
                  <c:v>42620.4718518518</c:v>
                </c:pt>
                <c:pt idx="157">
                  <c:v>42620.4718634259</c:v>
                </c:pt>
                <c:pt idx="158">
                  <c:v>42620.471875</c:v>
                </c:pt>
                <c:pt idx="159">
                  <c:v>42620.4718865741</c:v>
                </c:pt>
                <c:pt idx="160">
                  <c:v>42620.4718981481</c:v>
                </c:pt>
                <c:pt idx="161">
                  <c:v>42620.4719097222</c:v>
                </c:pt>
                <c:pt idx="162">
                  <c:v>42620.4719212963</c:v>
                </c:pt>
                <c:pt idx="163">
                  <c:v>42620.4719328704</c:v>
                </c:pt>
                <c:pt idx="164">
                  <c:v>42620.4719444444</c:v>
                </c:pt>
                <c:pt idx="165">
                  <c:v>42620.4719560185</c:v>
                </c:pt>
                <c:pt idx="166">
                  <c:v>42620.4719675926</c:v>
                </c:pt>
                <c:pt idx="167">
                  <c:v>42620.4719791667</c:v>
                </c:pt>
                <c:pt idx="168">
                  <c:v>42620.4719907407</c:v>
                </c:pt>
                <c:pt idx="169">
                  <c:v>42620.4720023148</c:v>
                </c:pt>
                <c:pt idx="170">
                  <c:v>42620.4720138889</c:v>
                </c:pt>
                <c:pt idx="171">
                  <c:v>42620.4730555556</c:v>
                </c:pt>
                <c:pt idx="172">
                  <c:v>42620.4730671296</c:v>
                </c:pt>
                <c:pt idx="173">
                  <c:v>42620.4730787037</c:v>
                </c:pt>
                <c:pt idx="174">
                  <c:v>42620.4730902778</c:v>
                </c:pt>
                <c:pt idx="175">
                  <c:v>42620.4731018519</c:v>
                </c:pt>
                <c:pt idx="176">
                  <c:v>42620.4731134259</c:v>
                </c:pt>
                <c:pt idx="177">
                  <c:v>42620.473125</c:v>
                </c:pt>
                <c:pt idx="178">
                  <c:v>42620.4731365741</c:v>
                </c:pt>
                <c:pt idx="179">
                  <c:v>42620.4731481482</c:v>
                </c:pt>
                <c:pt idx="180">
                  <c:v>42620.4731597222</c:v>
                </c:pt>
                <c:pt idx="181">
                  <c:v>42620.4731712963</c:v>
                </c:pt>
                <c:pt idx="182">
                  <c:v>42620.4731828704</c:v>
                </c:pt>
                <c:pt idx="183">
                  <c:v>42620.4731944444</c:v>
                </c:pt>
                <c:pt idx="184">
                  <c:v>42620.4732060185</c:v>
                </c:pt>
                <c:pt idx="185">
                  <c:v>42620.4732175926</c:v>
                </c:pt>
                <c:pt idx="186">
                  <c:v>42620.4732291667</c:v>
                </c:pt>
                <c:pt idx="187">
                  <c:v>42620.4732407407</c:v>
                </c:pt>
                <c:pt idx="188">
                  <c:v>42620.4732523148</c:v>
                </c:pt>
                <c:pt idx="189">
                  <c:v>42620.4732638889</c:v>
                </c:pt>
                <c:pt idx="190">
                  <c:v>42620.4742939815</c:v>
                </c:pt>
                <c:pt idx="191">
                  <c:v>42620.4743055556</c:v>
                </c:pt>
                <c:pt idx="192">
                  <c:v>42620.4743171296</c:v>
                </c:pt>
                <c:pt idx="193">
                  <c:v>42620.4743287037</c:v>
                </c:pt>
                <c:pt idx="194">
                  <c:v>42620.4743402778</c:v>
                </c:pt>
                <c:pt idx="195">
                  <c:v>42620.4743518519</c:v>
                </c:pt>
                <c:pt idx="196">
                  <c:v>42620.4743634259</c:v>
                </c:pt>
                <c:pt idx="197">
                  <c:v>42620.474375</c:v>
                </c:pt>
                <c:pt idx="198">
                  <c:v>42620.4743865741</c:v>
                </c:pt>
                <c:pt idx="199">
                  <c:v>42620.4743981482</c:v>
                </c:pt>
                <c:pt idx="200">
                  <c:v>42620.4744097222</c:v>
                </c:pt>
                <c:pt idx="201">
                  <c:v>42620.4744212963</c:v>
                </c:pt>
                <c:pt idx="202">
                  <c:v>42620.4744328704</c:v>
                </c:pt>
                <c:pt idx="203">
                  <c:v>42620.4744444444</c:v>
                </c:pt>
                <c:pt idx="204">
                  <c:v>42620.4744560185</c:v>
                </c:pt>
                <c:pt idx="205">
                  <c:v>42620.4744675926</c:v>
                </c:pt>
                <c:pt idx="206">
                  <c:v>42620.4744791667</c:v>
                </c:pt>
                <c:pt idx="207">
                  <c:v>42620.4744907407</c:v>
                </c:pt>
                <c:pt idx="208">
                  <c:v>42620.4745023148</c:v>
                </c:pt>
                <c:pt idx="209">
                  <c:v>42620.4755787037</c:v>
                </c:pt>
                <c:pt idx="210">
                  <c:v>42620.4755902778</c:v>
                </c:pt>
                <c:pt idx="211">
                  <c:v>42620.4756018519</c:v>
                </c:pt>
                <c:pt idx="212">
                  <c:v>42620.4756134259</c:v>
                </c:pt>
                <c:pt idx="213">
                  <c:v>42620.475625</c:v>
                </c:pt>
                <c:pt idx="214">
                  <c:v>42620.4756365741</c:v>
                </c:pt>
                <c:pt idx="215">
                  <c:v>42620.4756481481</c:v>
                </c:pt>
                <c:pt idx="216">
                  <c:v>42620.4756597222</c:v>
                </c:pt>
                <c:pt idx="217">
                  <c:v>42620.4756712963</c:v>
                </c:pt>
                <c:pt idx="218">
                  <c:v>42620.4756828704</c:v>
                </c:pt>
                <c:pt idx="219">
                  <c:v>42620.4756944444</c:v>
                </c:pt>
                <c:pt idx="220">
                  <c:v>42620.4757060185</c:v>
                </c:pt>
                <c:pt idx="221">
                  <c:v>42620.4757175926</c:v>
                </c:pt>
                <c:pt idx="222">
                  <c:v>42620.4757291667</c:v>
                </c:pt>
                <c:pt idx="223">
                  <c:v>42620.4757407407</c:v>
                </c:pt>
                <c:pt idx="224">
                  <c:v>42620.4757523148</c:v>
                </c:pt>
                <c:pt idx="225">
                  <c:v>42620.4757638889</c:v>
                </c:pt>
                <c:pt idx="226">
                  <c:v>42620.475775463</c:v>
                </c:pt>
                <c:pt idx="227">
                  <c:v>42620.475787037</c:v>
                </c:pt>
                <c:pt idx="228">
                  <c:v>42620.4768402778</c:v>
                </c:pt>
                <c:pt idx="229">
                  <c:v>42620.4768518519</c:v>
                </c:pt>
                <c:pt idx="230">
                  <c:v>42620.4768634259</c:v>
                </c:pt>
                <c:pt idx="231">
                  <c:v>42620.476875</c:v>
                </c:pt>
                <c:pt idx="232">
                  <c:v>42620.4768865741</c:v>
                </c:pt>
                <c:pt idx="233">
                  <c:v>42620.4768981481</c:v>
                </c:pt>
                <c:pt idx="234">
                  <c:v>42620.4769097222</c:v>
                </c:pt>
                <c:pt idx="235">
                  <c:v>42620.4769212963</c:v>
                </c:pt>
                <c:pt idx="236">
                  <c:v>42620.4769328704</c:v>
                </c:pt>
                <c:pt idx="237">
                  <c:v>42620.4769444444</c:v>
                </c:pt>
                <c:pt idx="238">
                  <c:v>42620.4769560185</c:v>
                </c:pt>
                <c:pt idx="239">
                  <c:v>42620.4769675926</c:v>
                </c:pt>
                <c:pt idx="240">
                  <c:v>42620.4769791667</c:v>
                </c:pt>
                <c:pt idx="241">
                  <c:v>42620.4769907407</c:v>
                </c:pt>
                <c:pt idx="242">
                  <c:v>42620.4770023148</c:v>
                </c:pt>
                <c:pt idx="243">
                  <c:v>42620.4770138889</c:v>
                </c:pt>
                <c:pt idx="244">
                  <c:v>42620.477025463</c:v>
                </c:pt>
                <c:pt idx="245">
                  <c:v>42620.477037037</c:v>
                </c:pt>
                <c:pt idx="246">
                  <c:v>42620.4770486111</c:v>
                </c:pt>
                <c:pt idx="247">
                  <c:v>42620.4780092593</c:v>
                </c:pt>
                <c:pt idx="248">
                  <c:v>42620.4780208333</c:v>
                </c:pt>
                <c:pt idx="249">
                  <c:v>42620.4780324074</c:v>
                </c:pt>
                <c:pt idx="250">
                  <c:v>42620.4780439815</c:v>
                </c:pt>
                <c:pt idx="251">
                  <c:v>42620.4780555556</c:v>
                </c:pt>
                <c:pt idx="252">
                  <c:v>42620.4780671296</c:v>
                </c:pt>
                <c:pt idx="253">
                  <c:v>42620.4780787037</c:v>
                </c:pt>
                <c:pt idx="254">
                  <c:v>42620.4780902778</c:v>
                </c:pt>
                <c:pt idx="255">
                  <c:v>42620.4781018519</c:v>
                </c:pt>
                <c:pt idx="256">
                  <c:v>42620.4781134259</c:v>
                </c:pt>
                <c:pt idx="257">
                  <c:v>42620.478125</c:v>
                </c:pt>
                <c:pt idx="258">
                  <c:v>42620.4781365741</c:v>
                </c:pt>
                <c:pt idx="259">
                  <c:v>42620.4781481481</c:v>
                </c:pt>
                <c:pt idx="260">
                  <c:v>42620.4781597222</c:v>
                </c:pt>
                <c:pt idx="261">
                  <c:v>42620.4781712963</c:v>
                </c:pt>
                <c:pt idx="262">
                  <c:v>42620.4781828704</c:v>
                </c:pt>
                <c:pt idx="263">
                  <c:v>42620.4781944444</c:v>
                </c:pt>
                <c:pt idx="264">
                  <c:v>42620.4782060185</c:v>
                </c:pt>
                <c:pt idx="265">
                  <c:v>42620.4782175926</c:v>
                </c:pt>
                <c:pt idx="266">
                  <c:v>42620.479224537</c:v>
                </c:pt>
                <c:pt idx="267">
                  <c:v>42620.4792361111</c:v>
                </c:pt>
                <c:pt idx="268">
                  <c:v>42620.4792476852</c:v>
                </c:pt>
                <c:pt idx="269">
                  <c:v>42620.4792592593</c:v>
                </c:pt>
                <c:pt idx="270">
                  <c:v>42620.4792708333</c:v>
                </c:pt>
                <c:pt idx="271">
                  <c:v>42620.4792824074</c:v>
                </c:pt>
                <c:pt idx="272">
                  <c:v>42620.4792939815</c:v>
                </c:pt>
                <c:pt idx="273">
                  <c:v>42620.4793055556</c:v>
                </c:pt>
                <c:pt idx="274">
                  <c:v>42620.4793171296</c:v>
                </c:pt>
                <c:pt idx="275">
                  <c:v>42620.4793287037</c:v>
                </c:pt>
                <c:pt idx="276">
                  <c:v>42620.4793402778</c:v>
                </c:pt>
                <c:pt idx="277">
                  <c:v>42620.4793518518</c:v>
                </c:pt>
                <c:pt idx="278">
                  <c:v>42620.4793634259</c:v>
                </c:pt>
                <c:pt idx="279">
                  <c:v>42620.479375</c:v>
                </c:pt>
                <c:pt idx="280">
                  <c:v>42620.4793865741</c:v>
                </c:pt>
                <c:pt idx="281">
                  <c:v>42620.4793981481</c:v>
                </c:pt>
                <c:pt idx="282">
                  <c:v>42620.4794097222</c:v>
                </c:pt>
                <c:pt idx="283">
                  <c:v>42620.4794212963</c:v>
                </c:pt>
                <c:pt idx="284">
                  <c:v>42620.4794328704</c:v>
                </c:pt>
                <c:pt idx="285">
                  <c:v>42620.4805324074</c:v>
                </c:pt>
                <c:pt idx="286">
                  <c:v>42620.4805439815</c:v>
                </c:pt>
                <c:pt idx="287">
                  <c:v>42620.4805555556</c:v>
                </c:pt>
                <c:pt idx="288">
                  <c:v>42620.4805671296</c:v>
                </c:pt>
                <c:pt idx="289">
                  <c:v>42620.4805787037</c:v>
                </c:pt>
                <c:pt idx="290">
                  <c:v>42620.4805902778</c:v>
                </c:pt>
                <c:pt idx="291">
                  <c:v>42620.4806018519</c:v>
                </c:pt>
                <c:pt idx="292">
                  <c:v>42620.4806134259</c:v>
                </c:pt>
                <c:pt idx="293">
                  <c:v>42620.480625</c:v>
                </c:pt>
                <c:pt idx="294">
                  <c:v>42620.4806365741</c:v>
                </c:pt>
                <c:pt idx="295">
                  <c:v>42620.4806481482</c:v>
                </c:pt>
                <c:pt idx="296">
                  <c:v>42620.4806597222</c:v>
                </c:pt>
                <c:pt idx="297">
                  <c:v>42620.4806712963</c:v>
                </c:pt>
                <c:pt idx="298">
                  <c:v>42620.4806828704</c:v>
                </c:pt>
                <c:pt idx="299">
                  <c:v>42620.4806944444</c:v>
                </c:pt>
                <c:pt idx="300">
                  <c:v>42620.4807060185</c:v>
                </c:pt>
                <c:pt idx="301">
                  <c:v>42620.4807175926</c:v>
                </c:pt>
                <c:pt idx="302">
                  <c:v>42620.4807291667</c:v>
                </c:pt>
                <c:pt idx="303">
                  <c:v>42620.4807407407</c:v>
                </c:pt>
                <c:pt idx="304">
                  <c:v>42620.4818518519</c:v>
                </c:pt>
                <c:pt idx="305">
                  <c:v>42620.4818634259</c:v>
                </c:pt>
                <c:pt idx="306">
                  <c:v>42620.481875</c:v>
                </c:pt>
                <c:pt idx="307">
                  <c:v>42620.4818865741</c:v>
                </c:pt>
                <c:pt idx="308">
                  <c:v>42620.4818981482</c:v>
                </c:pt>
                <c:pt idx="309">
                  <c:v>42620.4819097222</c:v>
                </c:pt>
                <c:pt idx="310">
                  <c:v>42620.4819212963</c:v>
                </c:pt>
                <c:pt idx="311">
                  <c:v>42620.4819328704</c:v>
                </c:pt>
                <c:pt idx="312">
                  <c:v>42620.4819444444</c:v>
                </c:pt>
                <c:pt idx="313">
                  <c:v>42620.4819560185</c:v>
                </c:pt>
                <c:pt idx="314">
                  <c:v>42620.4819675926</c:v>
                </c:pt>
                <c:pt idx="315">
                  <c:v>42620.4819791667</c:v>
                </c:pt>
                <c:pt idx="316">
                  <c:v>42620.4819907407</c:v>
                </c:pt>
                <c:pt idx="317">
                  <c:v>42620.4820023148</c:v>
                </c:pt>
                <c:pt idx="318">
                  <c:v>42620.4820138889</c:v>
                </c:pt>
                <c:pt idx="319">
                  <c:v>42620.482025463</c:v>
                </c:pt>
                <c:pt idx="320">
                  <c:v>42620.482037037</c:v>
                </c:pt>
                <c:pt idx="321">
                  <c:v>42620.4820486111</c:v>
                </c:pt>
                <c:pt idx="322">
                  <c:v>42620.4820601852</c:v>
                </c:pt>
                <c:pt idx="323">
                  <c:v>42620.4831018519</c:v>
                </c:pt>
                <c:pt idx="324">
                  <c:v>42620.4831134259</c:v>
                </c:pt>
                <c:pt idx="325">
                  <c:v>42620.483125</c:v>
                </c:pt>
                <c:pt idx="326">
                  <c:v>42620.4831365741</c:v>
                </c:pt>
                <c:pt idx="327">
                  <c:v>42620.4831481481</c:v>
                </c:pt>
                <c:pt idx="328">
                  <c:v>42620.4831597222</c:v>
                </c:pt>
                <c:pt idx="329">
                  <c:v>42620.4831712963</c:v>
                </c:pt>
                <c:pt idx="330">
                  <c:v>42620.4831828704</c:v>
                </c:pt>
                <c:pt idx="331">
                  <c:v>42620.4831944444</c:v>
                </c:pt>
                <c:pt idx="332">
                  <c:v>42620.4832060185</c:v>
                </c:pt>
                <c:pt idx="333">
                  <c:v>42620.4832175926</c:v>
                </c:pt>
                <c:pt idx="334">
                  <c:v>42620.4832291667</c:v>
                </c:pt>
                <c:pt idx="335">
                  <c:v>42620.4832407407</c:v>
                </c:pt>
                <c:pt idx="336">
                  <c:v>42620.4832523148</c:v>
                </c:pt>
                <c:pt idx="337">
                  <c:v>42620.4832638889</c:v>
                </c:pt>
                <c:pt idx="338">
                  <c:v>42620.483275463</c:v>
                </c:pt>
                <c:pt idx="339">
                  <c:v>42620.483287037</c:v>
                </c:pt>
                <c:pt idx="340">
                  <c:v>42620.4832986111</c:v>
                </c:pt>
                <c:pt idx="341">
                  <c:v>42620.4833101852</c:v>
                </c:pt>
                <c:pt idx="342">
                  <c:v>42620.4842939815</c:v>
                </c:pt>
                <c:pt idx="343">
                  <c:v>42620.4843055556</c:v>
                </c:pt>
                <c:pt idx="344">
                  <c:v>42620.4843171296</c:v>
                </c:pt>
                <c:pt idx="345">
                  <c:v>42620.4843287037</c:v>
                </c:pt>
                <c:pt idx="346">
                  <c:v>42620.4843402778</c:v>
                </c:pt>
                <c:pt idx="347">
                  <c:v>42620.4843518519</c:v>
                </c:pt>
                <c:pt idx="348">
                  <c:v>42620.4843634259</c:v>
                </c:pt>
                <c:pt idx="349">
                  <c:v>42620.484375</c:v>
                </c:pt>
                <c:pt idx="350">
                  <c:v>42620.4843865741</c:v>
                </c:pt>
                <c:pt idx="351">
                  <c:v>42620.4843981481</c:v>
                </c:pt>
                <c:pt idx="352">
                  <c:v>42620.4844097222</c:v>
                </c:pt>
                <c:pt idx="353">
                  <c:v>42620.4844212963</c:v>
                </c:pt>
                <c:pt idx="354">
                  <c:v>42620.4844328704</c:v>
                </c:pt>
                <c:pt idx="355">
                  <c:v>42620.4844444444</c:v>
                </c:pt>
                <c:pt idx="356">
                  <c:v>42620.4844560185</c:v>
                </c:pt>
                <c:pt idx="357">
                  <c:v>42620.4844675926</c:v>
                </c:pt>
                <c:pt idx="358">
                  <c:v>42620.4844791667</c:v>
                </c:pt>
                <c:pt idx="359">
                  <c:v>42620.4844907407</c:v>
                </c:pt>
                <c:pt idx="360">
                  <c:v>42620.4845023148</c:v>
                </c:pt>
                <c:pt idx="361">
                  <c:v>42620.485462963</c:v>
                </c:pt>
                <c:pt idx="362">
                  <c:v>42620.485474537</c:v>
                </c:pt>
                <c:pt idx="363">
                  <c:v>42620.4854861111</c:v>
                </c:pt>
                <c:pt idx="364">
                  <c:v>42620.4854976852</c:v>
                </c:pt>
                <c:pt idx="365">
                  <c:v>42620.4855092593</c:v>
                </c:pt>
                <c:pt idx="366">
                  <c:v>42620.4855208333</c:v>
                </c:pt>
                <c:pt idx="367">
                  <c:v>42620.4855324074</c:v>
                </c:pt>
                <c:pt idx="368">
                  <c:v>42620.4855439815</c:v>
                </c:pt>
                <c:pt idx="369">
                  <c:v>42620.4855555556</c:v>
                </c:pt>
                <c:pt idx="370">
                  <c:v>42620.4855671296</c:v>
                </c:pt>
                <c:pt idx="371">
                  <c:v>42620.4855787037</c:v>
                </c:pt>
                <c:pt idx="372">
                  <c:v>42620.4855902778</c:v>
                </c:pt>
                <c:pt idx="373">
                  <c:v>42620.4856018519</c:v>
                </c:pt>
                <c:pt idx="374">
                  <c:v>42620.4856134259</c:v>
                </c:pt>
                <c:pt idx="375">
                  <c:v>42620.485625</c:v>
                </c:pt>
                <c:pt idx="376">
                  <c:v>42620.4856365741</c:v>
                </c:pt>
                <c:pt idx="377">
                  <c:v>42620.4856481481</c:v>
                </c:pt>
                <c:pt idx="378">
                  <c:v>42620.4856597222</c:v>
                </c:pt>
                <c:pt idx="379">
                  <c:v>42620.4856712963</c:v>
                </c:pt>
              </c:numCache>
            </c:numRef>
          </c:cat>
          <c:val>
            <c:numRef>
              <c:f>Controllers!$AF$45:$AF$424</c:f>
              <c:numCache>
                <c:formatCode>General</c:formatCode>
                <c:ptCount val="380"/>
                <c:pt idx="0">
                  <c:v>62.1</c:v>
                </c:pt>
                <c:pt idx="1">
                  <c:v>48.2</c:v>
                </c:pt>
                <c:pt idx="2">
                  <c:v>36.3</c:v>
                </c:pt>
                <c:pt idx="3">
                  <c:v>69.1</c:v>
                </c:pt>
                <c:pt idx="4">
                  <c:v>97.6</c:v>
                </c:pt>
                <c:pt idx="5">
                  <c:v>59.6</c:v>
                </c:pt>
                <c:pt idx="6">
                  <c:v>47.8</c:v>
                </c:pt>
                <c:pt idx="7">
                  <c:v>66.7</c:v>
                </c:pt>
                <c:pt idx="8">
                  <c:v>19.3</c:v>
                </c:pt>
                <c:pt idx="9">
                  <c:v>35.1</c:v>
                </c:pt>
                <c:pt idx="10">
                  <c:v>30.8</c:v>
                </c:pt>
                <c:pt idx="11">
                  <c:v>59.6</c:v>
                </c:pt>
                <c:pt idx="12">
                  <c:v>49</c:v>
                </c:pt>
                <c:pt idx="13">
                  <c:v>73</c:v>
                </c:pt>
                <c:pt idx="14">
                  <c:v>24.9</c:v>
                </c:pt>
                <c:pt idx="15">
                  <c:v>65.7</c:v>
                </c:pt>
                <c:pt idx="16">
                  <c:v>40.4</c:v>
                </c:pt>
                <c:pt idx="17">
                  <c:v>29.5</c:v>
                </c:pt>
                <c:pt idx="18">
                  <c:v>22.1</c:v>
                </c:pt>
                <c:pt idx="19">
                  <c:v>76.5</c:v>
                </c:pt>
                <c:pt idx="20">
                  <c:v>44.6</c:v>
                </c:pt>
                <c:pt idx="21">
                  <c:v>35.8</c:v>
                </c:pt>
                <c:pt idx="22">
                  <c:v>64.3</c:v>
                </c:pt>
                <c:pt idx="23">
                  <c:v>38.9</c:v>
                </c:pt>
                <c:pt idx="24">
                  <c:v>54.5</c:v>
                </c:pt>
                <c:pt idx="25">
                  <c:v>43.1</c:v>
                </c:pt>
                <c:pt idx="26">
                  <c:v>39</c:v>
                </c:pt>
                <c:pt idx="27">
                  <c:v>47.3</c:v>
                </c:pt>
                <c:pt idx="28">
                  <c:v>30.2</c:v>
                </c:pt>
                <c:pt idx="29">
                  <c:v>34.9</c:v>
                </c:pt>
                <c:pt idx="30">
                  <c:v>30.6</c:v>
                </c:pt>
                <c:pt idx="31">
                  <c:v>44</c:v>
                </c:pt>
                <c:pt idx="32">
                  <c:v>35.9</c:v>
                </c:pt>
                <c:pt idx="33">
                  <c:v>36.1</c:v>
                </c:pt>
                <c:pt idx="34">
                  <c:v>38.3</c:v>
                </c:pt>
                <c:pt idx="35">
                  <c:v>43.2</c:v>
                </c:pt>
                <c:pt idx="36">
                  <c:v>85.8</c:v>
                </c:pt>
                <c:pt idx="37">
                  <c:v>57.5</c:v>
                </c:pt>
                <c:pt idx="38">
                  <c:v>41.7</c:v>
                </c:pt>
                <c:pt idx="39">
                  <c:v>38.4</c:v>
                </c:pt>
                <c:pt idx="40">
                  <c:v>20.7</c:v>
                </c:pt>
                <c:pt idx="41">
                  <c:v>39.1</c:v>
                </c:pt>
                <c:pt idx="42">
                  <c:v>25.3</c:v>
                </c:pt>
                <c:pt idx="43">
                  <c:v>22.4</c:v>
                </c:pt>
                <c:pt idx="44">
                  <c:v>21.5</c:v>
                </c:pt>
                <c:pt idx="45">
                  <c:v>36.3</c:v>
                </c:pt>
                <c:pt idx="46">
                  <c:v>58.5</c:v>
                </c:pt>
                <c:pt idx="47">
                  <c:v>39.6</c:v>
                </c:pt>
                <c:pt idx="48">
                  <c:v>28</c:v>
                </c:pt>
                <c:pt idx="49">
                  <c:v>96.3</c:v>
                </c:pt>
                <c:pt idx="50">
                  <c:v>20.1</c:v>
                </c:pt>
                <c:pt idx="51">
                  <c:v>43.4</c:v>
                </c:pt>
                <c:pt idx="52">
                  <c:v>32.6</c:v>
                </c:pt>
                <c:pt idx="53">
                  <c:v>14.5</c:v>
                </c:pt>
                <c:pt idx="54">
                  <c:v>15.4</c:v>
                </c:pt>
                <c:pt idx="55">
                  <c:v>16.6</c:v>
                </c:pt>
                <c:pt idx="56">
                  <c:v>13.3</c:v>
                </c:pt>
                <c:pt idx="57">
                  <c:v>20.7</c:v>
                </c:pt>
                <c:pt idx="58">
                  <c:v>26.2</c:v>
                </c:pt>
                <c:pt idx="59">
                  <c:v>21.6</c:v>
                </c:pt>
                <c:pt idx="60">
                  <c:v>12.3</c:v>
                </c:pt>
                <c:pt idx="61">
                  <c:v>18.3</c:v>
                </c:pt>
                <c:pt idx="62">
                  <c:v>17</c:v>
                </c:pt>
                <c:pt idx="63">
                  <c:v>22.6</c:v>
                </c:pt>
                <c:pt idx="64">
                  <c:v>21.6</c:v>
                </c:pt>
                <c:pt idx="65">
                  <c:v>26.6</c:v>
                </c:pt>
                <c:pt idx="66">
                  <c:v>18.9</c:v>
                </c:pt>
                <c:pt idx="67">
                  <c:v>24.7</c:v>
                </c:pt>
                <c:pt idx="68">
                  <c:v>9.1</c:v>
                </c:pt>
                <c:pt idx="69">
                  <c:v>28.4</c:v>
                </c:pt>
                <c:pt idx="70">
                  <c:v>16.2</c:v>
                </c:pt>
                <c:pt idx="71">
                  <c:v>25.5</c:v>
                </c:pt>
                <c:pt idx="72">
                  <c:v>15.2</c:v>
                </c:pt>
                <c:pt idx="73">
                  <c:v>26.3</c:v>
                </c:pt>
                <c:pt idx="74">
                  <c:v>16.3</c:v>
                </c:pt>
                <c:pt idx="75">
                  <c:v>28.8</c:v>
                </c:pt>
                <c:pt idx="76">
                  <c:v>24.1</c:v>
                </c:pt>
                <c:pt idx="77">
                  <c:v>36.6</c:v>
                </c:pt>
                <c:pt idx="78">
                  <c:v>28.9</c:v>
                </c:pt>
                <c:pt idx="79">
                  <c:v>50</c:v>
                </c:pt>
                <c:pt idx="80">
                  <c:v>48.4</c:v>
                </c:pt>
                <c:pt idx="81">
                  <c:v>42.1</c:v>
                </c:pt>
                <c:pt idx="82">
                  <c:v>34.1</c:v>
                </c:pt>
                <c:pt idx="83">
                  <c:v>58.8</c:v>
                </c:pt>
                <c:pt idx="84">
                  <c:v>27</c:v>
                </c:pt>
                <c:pt idx="85">
                  <c:v>57.9</c:v>
                </c:pt>
                <c:pt idx="86">
                  <c:v>61</c:v>
                </c:pt>
                <c:pt idx="87">
                  <c:v>88.4</c:v>
                </c:pt>
                <c:pt idx="88">
                  <c:v>15.9</c:v>
                </c:pt>
                <c:pt idx="89">
                  <c:v>89.1</c:v>
                </c:pt>
                <c:pt idx="90">
                  <c:v>41.9</c:v>
                </c:pt>
                <c:pt idx="91">
                  <c:v>75</c:v>
                </c:pt>
                <c:pt idx="92">
                  <c:v>49</c:v>
                </c:pt>
                <c:pt idx="93">
                  <c:v>141.4</c:v>
                </c:pt>
                <c:pt idx="94">
                  <c:v>106.1</c:v>
                </c:pt>
                <c:pt idx="95">
                  <c:v>38.4</c:v>
                </c:pt>
                <c:pt idx="96">
                  <c:v>50.2</c:v>
                </c:pt>
                <c:pt idx="97">
                  <c:v>25.6</c:v>
                </c:pt>
                <c:pt idx="98">
                  <c:v>28.6</c:v>
                </c:pt>
                <c:pt idx="99">
                  <c:v>39.4</c:v>
                </c:pt>
                <c:pt idx="100">
                  <c:v>60.5</c:v>
                </c:pt>
                <c:pt idx="101">
                  <c:v>63</c:v>
                </c:pt>
                <c:pt idx="102">
                  <c:v>30.4</c:v>
                </c:pt>
                <c:pt idx="103">
                  <c:v>30.5</c:v>
                </c:pt>
                <c:pt idx="104">
                  <c:v>32</c:v>
                </c:pt>
                <c:pt idx="105">
                  <c:v>30.9</c:v>
                </c:pt>
                <c:pt idx="106">
                  <c:v>59.1</c:v>
                </c:pt>
                <c:pt idx="107">
                  <c:v>35.8</c:v>
                </c:pt>
                <c:pt idx="108">
                  <c:v>23.7</c:v>
                </c:pt>
                <c:pt idx="109">
                  <c:v>22.8</c:v>
                </c:pt>
                <c:pt idx="110">
                  <c:v>32</c:v>
                </c:pt>
                <c:pt idx="111">
                  <c:v>12.1</c:v>
                </c:pt>
                <c:pt idx="112">
                  <c:v>134.9</c:v>
                </c:pt>
                <c:pt idx="113">
                  <c:v>35</c:v>
                </c:pt>
                <c:pt idx="114">
                  <c:v>46.9</c:v>
                </c:pt>
                <c:pt idx="115">
                  <c:v>53.1</c:v>
                </c:pt>
                <c:pt idx="116">
                  <c:v>37.7</c:v>
                </c:pt>
                <c:pt idx="117">
                  <c:v>42.5</c:v>
                </c:pt>
                <c:pt idx="118">
                  <c:v>14.3</c:v>
                </c:pt>
                <c:pt idx="119">
                  <c:v>30.4</c:v>
                </c:pt>
                <c:pt idx="120">
                  <c:v>16.8</c:v>
                </c:pt>
                <c:pt idx="121">
                  <c:v>62.1</c:v>
                </c:pt>
                <c:pt idx="122">
                  <c:v>40.5</c:v>
                </c:pt>
                <c:pt idx="123">
                  <c:v>6.4</c:v>
                </c:pt>
                <c:pt idx="124">
                  <c:v>17.1</c:v>
                </c:pt>
                <c:pt idx="125">
                  <c:v>38.3</c:v>
                </c:pt>
                <c:pt idx="126">
                  <c:v>155.5</c:v>
                </c:pt>
                <c:pt idx="127">
                  <c:v>37.3</c:v>
                </c:pt>
                <c:pt idx="128">
                  <c:v>11.9</c:v>
                </c:pt>
                <c:pt idx="129">
                  <c:v>26.2</c:v>
                </c:pt>
                <c:pt idx="130">
                  <c:v>146.1</c:v>
                </c:pt>
                <c:pt idx="131">
                  <c:v>26.4</c:v>
                </c:pt>
                <c:pt idx="132">
                  <c:v>71.8</c:v>
                </c:pt>
                <c:pt idx="133">
                  <c:v>59.1</c:v>
                </c:pt>
                <c:pt idx="134">
                  <c:v>63.1</c:v>
                </c:pt>
                <c:pt idx="135">
                  <c:v>28.9</c:v>
                </c:pt>
                <c:pt idx="136">
                  <c:v>45.1</c:v>
                </c:pt>
                <c:pt idx="137">
                  <c:v>65.4</c:v>
                </c:pt>
                <c:pt idx="138">
                  <c:v>61</c:v>
                </c:pt>
                <c:pt idx="139">
                  <c:v>35.2</c:v>
                </c:pt>
                <c:pt idx="140">
                  <c:v>28.8</c:v>
                </c:pt>
                <c:pt idx="141">
                  <c:v>68.7</c:v>
                </c:pt>
                <c:pt idx="142">
                  <c:v>43.6</c:v>
                </c:pt>
                <c:pt idx="143">
                  <c:v>92.1</c:v>
                </c:pt>
                <c:pt idx="144">
                  <c:v>68.7</c:v>
                </c:pt>
                <c:pt idx="145">
                  <c:v>41.6</c:v>
                </c:pt>
                <c:pt idx="146">
                  <c:v>79.5</c:v>
                </c:pt>
                <c:pt idx="147">
                  <c:v>49.3</c:v>
                </c:pt>
                <c:pt idx="148">
                  <c:v>38.9</c:v>
                </c:pt>
                <c:pt idx="149">
                  <c:v>87</c:v>
                </c:pt>
                <c:pt idx="150">
                  <c:v>120.1</c:v>
                </c:pt>
                <c:pt idx="151">
                  <c:v>40.2</c:v>
                </c:pt>
                <c:pt idx="152">
                  <c:v>67.9</c:v>
                </c:pt>
                <c:pt idx="153">
                  <c:v>68.7</c:v>
                </c:pt>
                <c:pt idx="154">
                  <c:v>59.5</c:v>
                </c:pt>
                <c:pt idx="155">
                  <c:v>49.7</c:v>
                </c:pt>
                <c:pt idx="156">
                  <c:v>28.7</c:v>
                </c:pt>
                <c:pt idx="157">
                  <c:v>45.9</c:v>
                </c:pt>
                <c:pt idx="158">
                  <c:v>52.9</c:v>
                </c:pt>
                <c:pt idx="159">
                  <c:v>34.3</c:v>
                </c:pt>
                <c:pt idx="160">
                  <c:v>37.5</c:v>
                </c:pt>
                <c:pt idx="161">
                  <c:v>20.6</c:v>
                </c:pt>
                <c:pt idx="162">
                  <c:v>23</c:v>
                </c:pt>
                <c:pt idx="163">
                  <c:v>36.4</c:v>
                </c:pt>
                <c:pt idx="164">
                  <c:v>54</c:v>
                </c:pt>
                <c:pt idx="165">
                  <c:v>28.5</c:v>
                </c:pt>
                <c:pt idx="166">
                  <c:v>40.7</c:v>
                </c:pt>
                <c:pt idx="167">
                  <c:v>33.3</c:v>
                </c:pt>
                <c:pt idx="168">
                  <c:v>21.8</c:v>
                </c:pt>
                <c:pt idx="169">
                  <c:v>24.9</c:v>
                </c:pt>
                <c:pt idx="170">
                  <c:v>36.6</c:v>
                </c:pt>
                <c:pt idx="171">
                  <c:v>14.7</c:v>
                </c:pt>
                <c:pt idx="172">
                  <c:v>18.2</c:v>
                </c:pt>
                <c:pt idx="173">
                  <c:v>28.2</c:v>
                </c:pt>
                <c:pt idx="174">
                  <c:v>60.4</c:v>
                </c:pt>
                <c:pt idx="175">
                  <c:v>35.5</c:v>
                </c:pt>
                <c:pt idx="176">
                  <c:v>16.8</c:v>
                </c:pt>
                <c:pt idx="177">
                  <c:v>26.8</c:v>
                </c:pt>
                <c:pt idx="178">
                  <c:v>17.7</c:v>
                </c:pt>
                <c:pt idx="179">
                  <c:v>25.5</c:v>
                </c:pt>
                <c:pt idx="180">
                  <c:v>47.2</c:v>
                </c:pt>
                <c:pt idx="181">
                  <c:v>14.7</c:v>
                </c:pt>
                <c:pt idx="182">
                  <c:v>26.3</c:v>
                </c:pt>
                <c:pt idx="183">
                  <c:v>20.5</c:v>
                </c:pt>
                <c:pt idx="184">
                  <c:v>12.1</c:v>
                </c:pt>
                <c:pt idx="185">
                  <c:v>18.5</c:v>
                </c:pt>
                <c:pt idx="186">
                  <c:v>22.8</c:v>
                </c:pt>
                <c:pt idx="187">
                  <c:v>20.8</c:v>
                </c:pt>
                <c:pt idx="188">
                  <c:v>13.2</c:v>
                </c:pt>
                <c:pt idx="189">
                  <c:v>20.4</c:v>
                </c:pt>
                <c:pt idx="190">
                  <c:v>33.8</c:v>
                </c:pt>
                <c:pt idx="191">
                  <c:v>21</c:v>
                </c:pt>
                <c:pt idx="192">
                  <c:v>24</c:v>
                </c:pt>
                <c:pt idx="193">
                  <c:v>19.3</c:v>
                </c:pt>
                <c:pt idx="194">
                  <c:v>22.9</c:v>
                </c:pt>
                <c:pt idx="195">
                  <c:v>19.2</c:v>
                </c:pt>
                <c:pt idx="196">
                  <c:v>42.9</c:v>
                </c:pt>
                <c:pt idx="197">
                  <c:v>17.9</c:v>
                </c:pt>
                <c:pt idx="198">
                  <c:v>5.6</c:v>
                </c:pt>
                <c:pt idx="199">
                  <c:v>23</c:v>
                </c:pt>
                <c:pt idx="200">
                  <c:v>8</c:v>
                </c:pt>
                <c:pt idx="201">
                  <c:v>21.1</c:v>
                </c:pt>
                <c:pt idx="202">
                  <c:v>25.8</c:v>
                </c:pt>
                <c:pt idx="203">
                  <c:v>20.3</c:v>
                </c:pt>
                <c:pt idx="204">
                  <c:v>27.3</c:v>
                </c:pt>
                <c:pt idx="205">
                  <c:v>20.7</c:v>
                </c:pt>
                <c:pt idx="206">
                  <c:v>22.5</c:v>
                </c:pt>
                <c:pt idx="207">
                  <c:v>26.3</c:v>
                </c:pt>
                <c:pt idx="208">
                  <c:v>27.8</c:v>
                </c:pt>
                <c:pt idx="209">
                  <c:v>170.9</c:v>
                </c:pt>
                <c:pt idx="210">
                  <c:v>38.7</c:v>
                </c:pt>
                <c:pt idx="211">
                  <c:v>38.8</c:v>
                </c:pt>
                <c:pt idx="212">
                  <c:v>36.8</c:v>
                </c:pt>
                <c:pt idx="213">
                  <c:v>35.1</c:v>
                </c:pt>
                <c:pt idx="214">
                  <c:v>43.7</c:v>
                </c:pt>
                <c:pt idx="215">
                  <c:v>38.3</c:v>
                </c:pt>
                <c:pt idx="216">
                  <c:v>60.2</c:v>
                </c:pt>
                <c:pt idx="217">
                  <c:v>61.1</c:v>
                </c:pt>
                <c:pt idx="218">
                  <c:v>52.1</c:v>
                </c:pt>
                <c:pt idx="219">
                  <c:v>41.5</c:v>
                </c:pt>
                <c:pt idx="220">
                  <c:v>50.5</c:v>
                </c:pt>
                <c:pt idx="221">
                  <c:v>20.2</c:v>
                </c:pt>
                <c:pt idx="222">
                  <c:v>22.4</c:v>
                </c:pt>
                <c:pt idx="223">
                  <c:v>41</c:v>
                </c:pt>
                <c:pt idx="224">
                  <c:v>21.6</c:v>
                </c:pt>
                <c:pt idx="225">
                  <c:v>34.8</c:v>
                </c:pt>
                <c:pt idx="226">
                  <c:v>31.7</c:v>
                </c:pt>
                <c:pt idx="227">
                  <c:v>27.9</c:v>
                </c:pt>
                <c:pt idx="228">
                  <c:v>91.2</c:v>
                </c:pt>
                <c:pt idx="229">
                  <c:v>57.9</c:v>
                </c:pt>
                <c:pt idx="230">
                  <c:v>57.2</c:v>
                </c:pt>
                <c:pt idx="231">
                  <c:v>40</c:v>
                </c:pt>
                <c:pt idx="232">
                  <c:v>37.8</c:v>
                </c:pt>
                <c:pt idx="233">
                  <c:v>39.6</c:v>
                </c:pt>
                <c:pt idx="234">
                  <c:v>242.7</c:v>
                </c:pt>
                <c:pt idx="235">
                  <c:v>71.3</c:v>
                </c:pt>
                <c:pt idx="236">
                  <c:v>35.8</c:v>
                </c:pt>
                <c:pt idx="237">
                  <c:v>37.6</c:v>
                </c:pt>
                <c:pt idx="238">
                  <c:v>64.9</c:v>
                </c:pt>
                <c:pt idx="239">
                  <c:v>154.4</c:v>
                </c:pt>
                <c:pt idx="240">
                  <c:v>81.4</c:v>
                </c:pt>
                <c:pt idx="241">
                  <c:v>102</c:v>
                </c:pt>
                <c:pt idx="242">
                  <c:v>108.5</c:v>
                </c:pt>
                <c:pt idx="243">
                  <c:v>49.1</c:v>
                </c:pt>
                <c:pt idx="244">
                  <c:v>67.7</c:v>
                </c:pt>
                <c:pt idx="245">
                  <c:v>93.5</c:v>
                </c:pt>
                <c:pt idx="246">
                  <c:v>123.4</c:v>
                </c:pt>
                <c:pt idx="247">
                  <c:v>22.7</c:v>
                </c:pt>
                <c:pt idx="248">
                  <c:v>47.7</c:v>
                </c:pt>
                <c:pt idx="249">
                  <c:v>23.3</c:v>
                </c:pt>
                <c:pt idx="250">
                  <c:v>35.1</c:v>
                </c:pt>
                <c:pt idx="251">
                  <c:v>11.8</c:v>
                </c:pt>
                <c:pt idx="252">
                  <c:v>26.9</c:v>
                </c:pt>
                <c:pt idx="253">
                  <c:v>29.3</c:v>
                </c:pt>
                <c:pt idx="254">
                  <c:v>29.7</c:v>
                </c:pt>
                <c:pt idx="255">
                  <c:v>30.1</c:v>
                </c:pt>
                <c:pt idx="256">
                  <c:v>46.9</c:v>
                </c:pt>
                <c:pt idx="257">
                  <c:v>35</c:v>
                </c:pt>
                <c:pt idx="258">
                  <c:v>34</c:v>
                </c:pt>
                <c:pt idx="259">
                  <c:v>31.7</c:v>
                </c:pt>
                <c:pt idx="260">
                  <c:v>29.3</c:v>
                </c:pt>
                <c:pt idx="261">
                  <c:v>22.2</c:v>
                </c:pt>
                <c:pt idx="262">
                  <c:v>65.7</c:v>
                </c:pt>
                <c:pt idx="263">
                  <c:v>30.8</c:v>
                </c:pt>
                <c:pt idx="264">
                  <c:v>35.6</c:v>
                </c:pt>
                <c:pt idx="265">
                  <c:v>20.3</c:v>
                </c:pt>
                <c:pt idx="266">
                  <c:v>57.8</c:v>
                </c:pt>
                <c:pt idx="267">
                  <c:v>41.9</c:v>
                </c:pt>
                <c:pt idx="268">
                  <c:v>54.8</c:v>
                </c:pt>
                <c:pt idx="269">
                  <c:v>110.9</c:v>
                </c:pt>
                <c:pt idx="270">
                  <c:v>96.5</c:v>
                </c:pt>
                <c:pt idx="271">
                  <c:v>75.3</c:v>
                </c:pt>
                <c:pt idx="272">
                  <c:v>133.3</c:v>
                </c:pt>
                <c:pt idx="273">
                  <c:v>115.3</c:v>
                </c:pt>
                <c:pt idx="274">
                  <c:v>37.5</c:v>
                </c:pt>
                <c:pt idx="275">
                  <c:v>24.1</c:v>
                </c:pt>
                <c:pt idx="276">
                  <c:v>44.4</c:v>
                </c:pt>
                <c:pt idx="277">
                  <c:v>337.6</c:v>
                </c:pt>
                <c:pt idx="278">
                  <c:v>89.3</c:v>
                </c:pt>
                <c:pt idx="279">
                  <c:v>52.1</c:v>
                </c:pt>
                <c:pt idx="280">
                  <c:v>58.2</c:v>
                </c:pt>
                <c:pt idx="281">
                  <c:v>68.5</c:v>
                </c:pt>
                <c:pt idx="282">
                  <c:v>129.5</c:v>
                </c:pt>
                <c:pt idx="283">
                  <c:v>45.4</c:v>
                </c:pt>
                <c:pt idx="284">
                  <c:v>121.1</c:v>
                </c:pt>
                <c:pt idx="285">
                  <c:v>29.3</c:v>
                </c:pt>
                <c:pt idx="286">
                  <c:v>30.9</c:v>
                </c:pt>
                <c:pt idx="287">
                  <c:v>51.3</c:v>
                </c:pt>
                <c:pt idx="288">
                  <c:v>36.1</c:v>
                </c:pt>
                <c:pt idx="289">
                  <c:v>14</c:v>
                </c:pt>
                <c:pt idx="290">
                  <c:v>27.7</c:v>
                </c:pt>
                <c:pt idx="291">
                  <c:v>23.1</c:v>
                </c:pt>
                <c:pt idx="292">
                  <c:v>47</c:v>
                </c:pt>
                <c:pt idx="293">
                  <c:v>29.6</c:v>
                </c:pt>
                <c:pt idx="294">
                  <c:v>30.7</c:v>
                </c:pt>
                <c:pt idx="295">
                  <c:v>20.3</c:v>
                </c:pt>
                <c:pt idx="296">
                  <c:v>31.9</c:v>
                </c:pt>
                <c:pt idx="297">
                  <c:v>45.4</c:v>
                </c:pt>
                <c:pt idx="298">
                  <c:v>39.7</c:v>
                </c:pt>
                <c:pt idx="299">
                  <c:v>42.1</c:v>
                </c:pt>
                <c:pt idx="300">
                  <c:v>18.7</c:v>
                </c:pt>
                <c:pt idx="301">
                  <c:v>16.1</c:v>
                </c:pt>
                <c:pt idx="302">
                  <c:v>80</c:v>
                </c:pt>
                <c:pt idx="303">
                  <c:v>29</c:v>
                </c:pt>
                <c:pt idx="304">
                  <c:v>17.1</c:v>
                </c:pt>
                <c:pt idx="305">
                  <c:v>26.4</c:v>
                </c:pt>
                <c:pt idx="306">
                  <c:v>33.6</c:v>
                </c:pt>
                <c:pt idx="307">
                  <c:v>20.9</c:v>
                </c:pt>
                <c:pt idx="308">
                  <c:v>24.8</c:v>
                </c:pt>
                <c:pt idx="309">
                  <c:v>39.2</c:v>
                </c:pt>
                <c:pt idx="310">
                  <c:v>30.2</c:v>
                </c:pt>
                <c:pt idx="311">
                  <c:v>49.4</c:v>
                </c:pt>
                <c:pt idx="312">
                  <c:v>46.6</c:v>
                </c:pt>
                <c:pt idx="313">
                  <c:v>44.3</c:v>
                </c:pt>
                <c:pt idx="314">
                  <c:v>32.1</c:v>
                </c:pt>
                <c:pt idx="315">
                  <c:v>44.2</c:v>
                </c:pt>
                <c:pt idx="316">
                  <c:v>47.5</c:v>
                </c:pt>
                <c:pt idx="317">
                  <c:v>45.2</c:v>
                </c:pt>
                <c:pt idx="318">
                  <c:v>25.2</c:v>
                </c:pt>
                <c:pt idx="319">
                  <c:v>31.5</c:v>
                </c:pt>
                <c:pt idx="320">
                  <c:v>40.8</c:v>
                </c:pt>
                <c:pt idx="321">
                  <c:v>46.4</c:v>
                </c:pt>
                <c:pt idx="322">
                  <c:v>41.9</c:v>
                </c:pt>
                <c:pt idx="323">
                  <c:v>33.3</c:v>
                </c:pt>
                <c:pt idx="324">
                  <c:v>56.9</c:v>
                </c:pt>
                <c:pt idx="325">
                  <c:v>38.4</c:v>
                </c:pt>
                <c:pt idx="326">
                  <c:v>30</c:v>
                </c:pt>
                <c:pt idx="327">
                  <c:v>28.7</c:v>
                </c:pt>
                <c:pt idx="328">
                  <c:v>46.9</c:v>
                </c:pt>
                <c:pt idx="329">
                  <c:v>82.5</c:v>
                </c:pt>
                <c:pt idx="330">
                  <c:v>18.6</c:v>
                </c:pt>
                <c:pt idx="331">
                  <c:v>35</c:v>
                </c:pt>
                <c:pt idx="332">
                  <c:v>31.7</c:v>
                </c:pt>
                <c:pt idx="333">
                  <c:v>47.1</c:v>
                </c:pt>
                <c:pt idx="334">
                  <c:v>47.2</c:v>
                </c:pt>
                <c:pt idx="335">
                  <c:v>27.5</c:v>
                </c:pt>
                <c:pt idx="336">
                  <c:v>70.8</c:v>
                </c:pt>
                <c:pt idx="337">
                  <c:v>25.8</c:v>
                </c:pt>
                <c:pt idx="338">
                  <c:v>40.1</c:v>
                </c:pt>
                <c:pt idx="339">
                  <c:v>31.4</c:v>
                </c:pt>
                <c:pt idx="340">
                  <c:v>23.9</c:v>
                </c:pt>
                <c:pt idx="341">
                  <c:v>35.5</c:v>
                </c:pt>
                <c:pt idx="342">
                  <c:v>95.1</c:v>
                </c:pt>
                <c:pt idx="343">
                  <c:v>19.5</c:v>
                </c:pt>
                <c:pt idx="344">
                  <c:v>20.3</c:v>
                </c:pt>
                <c:pt idx="345">
                  <c:v>16.3</c:v>
                </c:pt>
                <c:pt idx="346">
                  <c:v>14.3</c:v>
                </c:pt>
                <c:pt idx="347">
                  <c:v>25.8</c:v>
                </c:pt>
                <c:pt idx="348">
                  <c:v>54.3</c:v>
                </c:pt>
                <c:pt idx="349">
                  <c:v>42</c:v>
                </c:pt>
                <c:pt idx="350">
                  <c:v>50.7</c:v>
                </c:pt>
                <c:pt idx="351">
                  <c:v>44.5</c:v>
                </c:pt>
                <c:pt idx="352">
                  <c:v>15.9</c:v>
                </c:pt>
                <c:pt idx="353">
                  <c:v>47.4</c:v>
                </c:pt>
                <c:pt idx="354">
                  <c:v>28.8</c:v>
                </c:pt>
                <c:pt idx="355">
                  <c:v>33.5</c:v>
                </c:pt>
                <c:pt idx="356">
                  <c:v>22.7</c:v>
                </c:pt>
                <c:pt idx="357">
                  <c:v>40.5</c:v>
                </c:pt>
                <c:pt idx="358">
                  <c:v>22.3</c:v>
                </c:pt>
                <c:pt idx="359">
                  <c:v>38.8</c:v>
                </c:pt>
                <c:pt idx="360">
                  <c:v>21.6</c:v>
                </c:pt>
                <c:pt idx="361">
                  <c:v>54.1</c:v>
                </c:pt>
                <c:pt idx="362">
                  <c:v>32</c:v>
                </c:pt>
                <c:pt idx="363">
                  <c:v>43.1</c:v>
                </c:pt>
                <c:pt idx="364">
                  <c:v>69.7</c:v>
                </c:pt>
                <c:pt idx="365">
                  <c:v>54.4</c:v>
                </c:pt>
                <c:pt idx="366">
                  <c:v>52.3</c:v>
                </c:pt>
                <c:pt idx="367">
                  <c:v>50.2</c:v>
                </c:pt>
                <c:pt idx="368">
                  <c:v>49.8</c:v>
                </c:pt>
                <c:pt idx="369">
                  <c:v>16.7</c:v>
                </c:pt>
                <c:pt idx="370">
                  <c:v>23.7</c:v>
                </c:pt>
                <c:pt idx="371">
                  <c:v>118.6</c:v>
                </c:pt>
                <c:pt idx="372">
                  <c:v>28.7</c:v>
                </c:pt>
                <c:pt idx="373">
                  <c:v>20</c:v>
                </c:pt>
                <c:pt idx="374">
                  <c:v>29</c:v>
                </c:pt>
                <c:pt idx="375">
                  <c:v>38.1</c:v>
                </c:pt>
                <c:pt idx="376">
                  <c:v>29.1</c:v>
                </c:pt>
                <c:pt idx="377">
                  <c:v>12.1</c:v>
                </c:pt>
                <c:pt idx="378">
                  <c:v>45.3</c:v>
                </c:pt>
                <c:pt idx="379">
                  <c:v>46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Date/Time</a:t>
                </a:r>
              </a:p>
            </c:rich>
          </c:tx>
          <c:layout/>
        </c:title>
        <c:numFmt formatCode="ddd m/d/yy hh:mm:ss" sourceLinked="0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X-actions Being Serviced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guds.847c8e32.tegu-2016.09.07.11.03.56 wsvc_t: Wait Service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Ctrl c0</c:v>
          </c:tx>
          <c:spPr>
            <a:ln w="28575"/>
          </c:spPr>
          <c:marker>
            <c:symbol val="none"/>
          </c:marker>
          <c:cat>
            <c:numRef>
              <c:f>Controllers!$D$45:$D$424</c:f>
              <c:numCache>
                <c:formatCode>General</c:formatCode>
                <c:ptCount val="380"/>
                <c:pt idx="0">
                  <c:v>42620.4615972222</c:v>
                </c:pt>
                <c:pt idx="1">
                  <c:v>42620.4616087963</c:v>
                </c:pt>
                <c:pt idx="2">
                  <c:v>42620.4616203704</c:v>
                </c:pt>
                <c:pt idx="3">
                  <c:v>42620.4616319444</c:v>
                </c:pt>
                <c:pt idx="4">
                  <c:v>42620.4616435185</c:v>
                </c:pt>
                <c:pt idx="5">
                  <c:v>42620.4616550926</c:v>
                </c:pt>
                <c:pt idx="6">
                  <c:v>42620.4616666667</c:v>
                </c:pt>
                <c:pt idx="7">
                  <c:v>42620.4616782407</c:v>
                </c:pt>
                <c:pt idx="8">
                  <c:v>42620.4616898148</c:v>
                </c:pt>
                <c:pt idx="9">
                  <c:v>42620.4617013889</c:v>
                </c:pt>
                <c:pt idx="10">
                  <c:v>42620.461712963</c:v>
                </c:pt>
                <c:pt idx="11">
                  <c:v>42620.461724537</c:v>
                </c:pt>
                <c:pt idx="12">
                  <c:v>42620.4617361111</c:v>
                </c:pt>
                <c:pt idx="13">
                  <c:v>42620.4617476852</c:v>
                </c:pt>
                <c:pt idx="14">
                  <c:v>42620.4617592593</c:v>
                </c:pt>
                <c:pt idx="15">
                  <c:v>42620.4617708333</c:v>
                </c:pt>
                <c:pt idx="16">
                  <c:v>42620.4617824074</c:v>
                </c:pt>
                <c:pt idx="17">
                  <c:v>42620.4617939815</c:v>
                </c:pt>
                <c:pt idx="18">
                  <c:v>42620.4618055556</c:v>
                </c:pt>
                <c:pt idx="19">
                  <c:v>42620.4628587963</c:v>
                </c:pt>
                <c:pt idx="20">
                  <c:v>42620.4628703704</c:v>
                </c:pt>
                <c:pt idx="21">
                  <c:v>42620.4628819444</c:v>
                </c:pt>
                <c:pt idx="22">
                  <c:v>42620.4628935185</c:v>
                </c:pt>
                <c:pt idx="23">
                  <c:v>42620.4629050926</c:v>
                </c:pt>
                <c:pt idx="24">
                  <c:v>42620.4629166667</c:v>
                </c:pt>
                <c:pt idx="25">
                  <c:v>42620.4629282407</c:v>
                </c:pt>
                <c:pt idx="26">
                  <c:v>42620.4629398148</c:v>
                </c:pt>
                <c:pt idx="27">
                  <c:v>42620.4629513889</c:v>
                </c:pt>
                <c:pt idx="28">
                  <c:v>42620.462962963</c:v>
                </c:pt>
                <c:pt idx="29">
                  <c:v>42620.462974537</c:v>
                </c:pt>
                <c:pt idx="30">
                  <c:v>42620.4629861111</c:v>
                </c:pt>
                <c:pt idx="31">
                  <c:v>42620.4629976852</c:v>
                </c:pt>
                <c:pt idx="32">
                  <c:v>42620.4630092593</c:v>
                </c:pt>
                <c:pt idx="33">
                  <c:v>42620.4630208333</c:v>
                </c:pt>
                <c:pt idx="34">
                  <c:v>42620.4630324074</c:v>
                </c:pt>
                <c:pt idx="35">
                  <c:v>42620.4630439815</c:v>
                </c:pt>
                <c:pt idx="36">
                  <c:v>42620.4630555556</c:v>
                </c:pt>
                <c:pt idx="37">
                  <c:v>42620.4630671296</c:v>
                </c:pt>
                <c:pt idx="38">
                  <c:v>42620.4640509259</c:v>
                </c:pt>
                <c:pt idx="39">
                  <c:v>42620.4640625</c:v>
                </c:pt>
                <c:pt idx="40">
                  <c:v>42620.4640740741</c:v>
                </c:pt>
                <c:pt idx="41">
                  <c:v>42620.4640856481</c:v>
                </c:pt>
                <c:pt idx="42">
                  <c:v>42620.4640972222</c:v>
                </c:pt>
                <c:pt idx="43">
                  <c:v>42620.4641087963</c:v>
                </c:pt>
                <c:pt idx="44">
                  <c:v>42620.4641203704</c:v>
                </c:pt>
                <c:pt idx="45">
                  <c:v>42620.4641319444</c:v>
                </c:pt>
                <c:pt idx="46">
                  <c:v>42620.4641435185</c:v>
                </c:pt>
                <c:pt idx="47">
                  <c:v>42620.4641550926</c:v>
                </c:pt>
                <c:pt idx="48">
                  <c:v>42620.4641666667</c:v>
                </c:pt>
                <c:pt idx="49">
                  <c:v>42620.4641782407</c:v>
                </c:pt>
                <c:pt idx="50">
                  <c:v>42620.4641898148</c:v>
                </c:pt>
                <c:pt idx="51">
                  <c:v>42620.4642013889</c:v>
                </c:pt>
                <c:pt idx="52">
                  <c:v>42620.464212963</c:v>
                </c:pt>
                <c:pt idx="53">
                  <c:v>42620.464224537</c:v>
                </c:pt>
                <c:pt idx="54">
                  <c:v>42620.4642361111</c:v>
                </c:pt>
                <c:pt idx="55">
                  <c:v>42620.4642476852</c:v>
                </c:pt>
                <c:pt idx="56">
                  <c:v>42620.4642592593</c:v>
                </c:pt>
                <c:pt idx="57">
                  <c:v>42620.4653356482</c:v>
                </c:pt>
                <c:pt idx="58">
                  <c:v>42620.4653472222</c:v>
                </c:pt>
                <c:pt idx="59">
                  <c:v>42620.4653587963</c:v>
                </c:pt>
                <c:pt idx="60">
                  <c:v>42620.4653703704</c:v>
                </c:pt>
                <c:pt idx="61">
                  <c:v>42620.4653819444</c:v>
                </c:pt>
                <c:pt idx="62">
                  <c:v>42620.4653935185</c:v>
                </c:pt>
                <c:pt idx="63">
                  <c:v>42620.4654050926</c:v>
                </c:pt>
                <c:pt idx="64">
                  <c:v>42620.4654166667</c:v>
                </c:pt>
                <c:pt idx="65">
                  <c:v>42620.4654282407</c:v>
                </c:pt>
                <c:pt idx="66">
                  <c:v>42620.4654398148</c:v>
                </c:pt>
                <c:pt idx="67">
                  <c:v>42620.4654513889</c:v>
                </c:pt>
                <c:pt idx="68">
                  <c:v>42620.465462963</c:v>
                </c:pt>
                <c:pt idx="69">
                  <c:v>42620.465474537</c:v>
                </c:pt>
                <c:pt idx="70">
                  <c:v>42620.4654861111</c:v>
                </c:pt>
                <c:pt idx="71">
                  <c:v>42620.4654976852</c:v>
                </c:pt>
                <c:pt idx="72">
                  <c:v>42620.4655092593</c:v>
                </c:pt>
                <c:pt idx="73">
                  <c:v>42620.4655208333</c:v>
                </c:pt>
                <c:pt idx="74">
                  <c:v>42620.4655324074</c:v>
                </c:pt>
                <c:pt idx="75">
                  <c:v>42620.4655439815</c:v>
                </c:pt>
                <c:pt idx="76">
                  <c:v>42620.4664930556</c:v>
                </c:pt>
                <c:pt idx="77">
                  <c:v>42620.4665046296</c:v>
                </c:pt>
                <c:pt idx="78">
                  <c:v>42620.4665162037</c:v>
                </c:pt>
                <c:pt idx="79">
                  <c:v>42620.4665277778</c:v>
                </c:pt>
                <c:pt idx="80">
                  <c:v>42620.4665393519</c:v>
                </c:pt>
                <c:pt idx="81">
                  <c:v>42620.4665509259</c:v>
                </c:pt>
                <c:pt idx="82">
                  <c:v>42620.4665625</c:v>
                </c:pt>
                <c:pt idx="83">
                  <c:v>42620.4665740741</c:v>
                </c:pt>
                <c:pt idx="84">
                  <c:v>42620.4665856482</c:v>
                </c:pt>
                <c:pt idx="85">
                  <c:v>42620.4665972222</c:v>
                </c:pt>
                <c:pt idx="86">
                  <c:v>42620.4666087963</c:v>
                </c:pt>
                <c:pt idx="87">
                  <c:v>42620.4666203704</c:v>
                </c:pt>
                <c:pt idx="88">
                  <c:v>42620.4666319444</c:v>
                </c:pt>
                <c:pt idx="89">
                  <c:v>42620.4666435185</c:v>
                </c:pt>
                <c:pt idx="90">
                  <c:v>42620.4666550926</c:v>
                </c:pt>
                <c:pt idx="91">
                  <c:v>42620.4666666667</c:v>
                </c:pt>
                <c:pt idx="92">
                  <c:v>42620.4666782407</c:v>
                </c:pt>
                <c:pt idx="93">
                  <c:v>42620.4666898148</c:v>
                </c:pt>
                <c:pt idx="94">
                  <c:v>42620.4667013889</c:v>
                </c:pt>
                <c:pt idx="95">
                  <c:v>42620.4678472222</c:v>
                </c:pt>
                <c:pt idx="96">
                  <c:v>42620.4678587963</c:v>
                </c:pt>
                <c:pt idx="97">
                  <c:v>42620.4678703704</c:v>
                </c:pt>
                <c:pt idx="98">
                  <c:v>42620.4678819444</c:v>
                </c:pt>
                <c:pt idx="99">
                  <c:v>42620.4678935185</c:v>
                </c:pt>
                <c:pt idx="100">
                  <c:v>42620.4679050926</c:v>
                </c:pt>
                <c:pt idx="101">
                  <c:v>42620.4679166667</c:v>
                </c:pt>
                <c:pt idx="102">
                  <c:v>42620.4679282407</c:v>
                </c:pt>
                <c:pt idx="103">
                  <c:v>42620.4679398148</c:v>
                </c:pt>
                <c:pt idx="104">
                  <c:v>42620.4679513889</c:v>
                </c:pt>
                <c:pt idx="105">
                  <c:v>42620.467962963</c:v>
                </c:pt>
                <c:pt idx="106">
                  <c:v>42620.467974537</c:v>
                </c:pt>
                <c:pt idx="107">
                  <c:v>42620.4679861111</c:v>
                </c:pt>
                <c:pt idx="108">
                  <c:v>42620.4679976852</c:v>
                </c:pt>
                <c:pt idx="109">
                  <c:v>42620.4680092593</c:v>
                </c:pt>
                <c:pt idx="110">
                  <c:v>42620.4680208333</c:v>
                </c:pt>
                <c:pt idx="111">
                  <c:v>42620.4680324074</c:v>
                </c:pt>
                <c:pt idx="112">
                  <c:v>42620.4680439815</c:v>
                </c:pt>
                <c:pt idx="113">
                  <c:v>42620.4680555556</c:v>
                </c:pt>
                <c:pt idx="114">
                  <c:v>42620.4693055556</c:v>
                </c:pt>
                <c:pt idx="115">
                  <c:v>42620.4693171296</c:v>
                </c:pt>
                <c:pt idx="116">
                  <c:v>42620.4693287037</c:v>
                </c:pt>
                <c:pt idx="117">
                  <c:v>42620.4693402778</c:v>
                </c:pt>
                <c:pt idx="118">
                  <c:v>42620.4693518519</c:v>
                </c:pt>
                <c:pt idx="119">
                  <c:v>42620.4693634259</c:v>
                </c:pt>
                <c:pt idx="120">
                  <c:v>42620.469375</c:v>
                </c:pt>
                <c:pt idx="121">
                  <c:v>42620.4693865741</c:v>
                </c:pt>
                <c:pt idx="122">
                  <c:v>42620.4693981481</c:v>
                </c:pt>
                <c:pt idx="123">
                  <c:v>42620.4694097222</c:v>
                </c:pt>
                <c:pt idx="124">
                  <c:v>42620.4694212963</c:v>
                </c:pt>
                <c:pt idx="125">
                  <c:v>42620.4694328704</c:v>
                </c:pt>
                <c:pt idx="126">
                  <c:v>42620.4694444444</c:v>
                </c:pt>
                <c:pt idx="127">
                  <c:v>42620.4694560185</c:v>
                </c:pt>
                <c:pt idx="128">
                  <c:v>42620.4694675926</c:v>
                </c:pt>
                <c:pt idx="129">
                  <c:v>42620.4694791667</c:v>
                </c:pt>
                <c:pt idx="130">
                  <c:v>42620.4694907407</c:v>
                </c:pt>
                <c:pt idx="131">
                  <c:v>42620.4695023148</c:v>
                </c:pt>
                <c:pt idx="132">
                  <c:v>42620.4695138889</c:v>
                </c:pt>
                <c:pt idx="133">
                  <c:v>42620.470625</c:v>
                </c:pt>
                <c:pt idx="134">
                  <c:v>42620.4706365741</c:v>
                </c:pt>
                <c:pt idx="135">
                  <c:v>42620.4706481481</c:v>
                </c:pt>
                <c:pt idx="136">
                  <c:v>42620.4706597222</c:v>
                </c:pt>
                <c:pt idx="137">
                  <c:v>42620.4706712963</c:v>
                </c:pt>
                <c:pt idx="138">
                  <c:v>42620.4706828704</c:v>
                </c:pt>
                <c:pt idx="139">
                  <c:v>42620.4706944444</c:v>
                </c:pt>
                <c:pt idx="140">
                  <c:v>42620.4707060185</c:v>
                </c:pt>
                <c:pt idx="141">
                  <c:v>42620.4707175926</c:v>
                </c:pt>
                <c:pt idx="142">
                  <c:v>42620.4707291667</c:v>
                </c:pt>
                <c:pt idx="143">
                  <c:v>42620.4707407407</c:v>
                </c:pt>
                <c:pt idx="144">
                  <c:v>42620.4707523148</c:v>
                </c:pt>
                <c:pt idx="145">
                  <c:v>42620.4707638889</c:v>
                </c:pt>
                <c:pt idx="146">
                  <c:v>42620.470775463</c:v>
                </c:pt>
                <c:pt idx="147">
                  <c:v>42620.470787037</c:v>
                </c:pt>
                <c:pt idx="148">
                  <c:v>42620.4707986111</c:v>
                </c:pt>
                <c:pt idx="149">
                  <c:v>42620.4708101852</c:v>
                </c:pt>
                <c:pt idx="150">
                  <c:v>42620.4708217593</c:v>
                </c:pt>
                <c:pt idx="151">
                  <c:v>42620.4708333333</c:v>
                </c:pt>
                <c:pt idx="152">
                  <c:v>42620.4718055556</c:v>
                </c:pt>
                <c:pt idx="153">
                  <c:v>42620.4718171296</c:v>
                </c:pt>
                <c:pt idx="154">
                  <c:v>42620.4718287037</c:v>
                </c:pt>
                <c:pt idx="155">
                  <c:v>42620.4718402778</c:v>
                </c:pt>
                <c:pt idx="156">
                  <c:v>42620.4718518518</c:v>
                </c:pt>
                <c:pt idx="157">
                  <c:v>42620.4718634259</c:v>
                </c:pt>
                <c:pt idx="158">
                  <c:v>42620.471875</c:v>
                </c:pt>
                <c:pt idx="159">
                  <c:v>42620.4718865741</c:v>
                </c:pt>
                <c:pt idx="160">
                  <c:v>42620.4718981481</c:v>
                </c:pt>
                <c:pt idx="161">
                  <c:v>42620.4719097222</c:v>
                </c:pt>
                <c:pt idx="162">
                  <c:v>42620.4719212963</c:v>
                </c:pt>
                <c:pt idx="163">
                  <c:v>42620.4719328704</c:v>
                </c:pt>
                <c:pt idx="164">
                  <c:v>42620.4719444444</c:v>
                </c:pt>
                <c:pt idx="165">
                  <c:v>42620.4719560185</c:v>
                </c:pt>
                <c:pt idx="166">
                  <c:v>42620.4719675926</c:v>
                </c:pt>
                <c:pt idx="167">
                  <c:v>42620.4719791667</c:v>
                </c:pt>
                <c:pt idx="168">
                  <c:v>42620.4719907407</c:v>
                </c:pt>
                <c:pt idx="169">
                  <c:v>42620.4720023148</c:v>
                </c:pt>
                <c:pt idx="170">
                  <c:v>42620.4720138889</c:v>
                </c:pt>
                <c:pt idx="171">
                  <c:v>42620.4730555556</c:v>
                </c:pt>
                <c:pt idx="172">
                  <c:v>42620.4730671296</c:v>
                </c:pt>
                <c:pt idx="173">
                  <c:v>42620.4730787037</c:v>
                </c:pt>
                <c:pt idx="174">
                  <c:v>42620.4730902778</c:v>
                </c:pt>
                <c:pt idx="175">
                  <c:v>42620.4731018519</c:v>
                </c:pt>
                <c:pt idx="176">
                  <c:v>42620.4731134259</c:v>
                </c:pt>
                <c:pt idx="177">
                  <c:v>42620.473125</c:v>
                </c:pt>
                <c:pt idx="178">
                  <c:v>42620.4731365741</c:v>
                </c:pt>
                <c:pt idx="179">
                  <c:v>42620.4731481482</c:v>
                </c:pt>
                <c:pt idx="180">
                  <c:v>42620.4731597222</c:v>
                </c:pt>
                <c:pt idx="181">
                  <c:v>42620.4731712963</c:v>
                </c:pt>
                <c:pt idx="182">
                  <c:v>42620.4731828704</c:v>
                </c:pt>
                <c:pt idx="183">
                  <c:v>42620.4731944444</c:v>
                </c:pt>
                <c:pt idx="184">
                  <c:v>42620.4732060185</c:v>
                </c:pt>
                <c:pt idx="185">
                  <c:v>42620.4732175926</c:v>
                </c:pt>
                <c:pt idx="186">
                  <c:v>42620.4732291667</c:v>
                </c:pt>
                <c:pt idx="187">
                  <c:v>42620.4732407407</c:v>
                </c:pt>
                <c:pt idx="188">
                  <c:v>42620.4732523148</c:v>
                </c:pt>
                <c:pt idx="189">
                  <c:v>42620.4732638889</c:v>
                </c:pt>
                <c:pt idx="190">
                  <c:v>42620.4742939815</c:v>
                </c:pt>
                <c:pt idx="191">
                  <c:v>42620.4743055556</c:v>
                </c:pt>
                <c:pt idx="192">
                  <c:v>42620.4743171296</c:v>
                </c:pt>
                <c:pt idx="193">
                  <c:v>42620.4743287037</c:v>
                </c:pt>
                <c:pt idx="194">
                  <c:v>42620.4743402778</c:v>
                </c:pt>
                <c:pt idx="195">
                  <c:v>42620.4743518519</c:v>
                </c:pt>
                <c:pt idx="196">
                  <c:v>42620.4743634259</c:v>
                </c:pt>
                <c:pt idx="197">
                  <c:v>42620.474375</c:v>
                </c:pt>
                <c:pt idx="198">
                  <c:v>42620.4743865741</c:v>
                </c:pt>
                <c:pt idx="199">
                  <c:v>42620.4743981482</c:v>
                </c:pt>
                <c:pt idx="200">
                  <c:v>42620.4744097222</c:v>
                </c:pt>
                <c:pt idx="201">
                  <c:v>42620.4744212963</c:v>
                </c:pt>
                <c:pt idx="202">
                  <c:v>42620.4744328704</c:v>
                </c:pt>
                <c:pt idx="203">
                  <c:v>42620.4744444444</c:v>
                </c:pt>
                <c:pt idx="204">
                  <c:v>42620.4744560185</c:v>
                </c:pt>
                <c:pt idx="205">
                  <c:v>42620.4744675926</c:v>
                </c:pt>
                <c:pt idx="206">
                  <c:v>42620.4744791667</c:v>
                </c:pt>
                <c:pt idx="207">
                  <c:v>42620.4744907407</c:v>
                </c:pt>
                <c:pt idx="208">
                  <c:v>42620.4745023148</c:v>
                </c:pt>
                <c:pt idx="209">
                  <c:v>42620.4755787037</c:v>
                </c:pt>
                <c:pt idx="210">
                  <c:v>42620.4755902778</c:v>
                </c:pt>
                <c:pt idx="211">
                  <c:v>42620.4756018519</c:v>
                </c:pt>
                <c:pt idx="212">
                  <c:v>42620.4756134259</c:v>
                </c:pt>
                <c:pt idx="213">
                  <c:v>42620.475625</c:v>
                </c:pt>
                <c:pt idx="214">
                  <c:v>42620.4756365741</c:v>
                </c:pt>
                <c:pt idx="215">
                  <c:v>42620.4756481481</c:v>
                </c:pt>
                <c:pt idx="216">
                  <c:v>42620.4756597222</c:v>
                </c:pt>
                <c:pt idx="217">
                  <c:v>42620.4756712963</c:v>
                </c:pt>
                <c:pt idx="218">
                  <c:v>42620.4756828704</c:v>
                </c:pt>
                <c:pt idx="219">
                  <c:v>42620.4756944444</c:v>
                </c:pt>
                <c:pt idx="220">
                  <c:v>42620.4757060185</c:v>
                </c:pt>
                <c:pt idx="221">
                  <c:v>42620.4757175926</c:v>
                </c:pt>
                <c:pt idx="222">
                  <c:v>42620.4757291667</c:v>
                </c:pt>
                <c:pt idx="223">
                  <c:v>42620.4757407407</c:v>
                </c:pt>
                <c:pt idx="224">
                  <c:v>42620.4757523148</c:v>
                </c:pt>
                <c:pt idx="225">
                  <c:v>42620.4757638889</c:v>
                </c:pt>
                <c:pt idx="226">
                  <c:v>42620.475775463</c:v>
                </c:pt>
                <c:pt idx="227">
                  <c:v>42620.475787037</c:v>
                </c:pt>
                <c:pt idx="228">
                  <c:v>42620.4768402778</c:v>
                </c:pt>
                <c:pt idx="229">
                  <c:v>42620.4768518519</c:v>
                </c:pt>
                <c:pt idx="230">
                  <c:v>42620.4768634259</c:v>
                </c:pt>
                <c:pt idx="231">
                  <c:v>42620.476875</c:v>
                </c:pt>
                <c:pt idx="232">
                  <c:v>42620.4768865741</c:v>
                </c:pt>
                <c:pt idx="233">
                  <c:v>42620.4768981481</c:v>
                </c:pt>
                <c:pt idx="234">
                  <c:v>42620.4769097222</c:v>
                </c:pt>
                <c:pt idx="235">
                  <c:v>42620.4769212963</c:v>
                </c:pt>
                <c:pt idx="236">
                  <c:v>42620.4769328704</c:v>
                </c:pt>
                <c:pt idx="237">
                  <c:v>42620.4769444444</c:v>
                </c:pt>
                <c:pt idx="238">
                  <c:v>42620.4769560185</c:v>
                </c:pt>
                <c:pt idx="239">
                  <c:v>42620.4769675926</c:v>
                </c:pt>
                <c:pt idx="240">
                  <c:v>42620.4769791667</c:v>
                </c:pt>
                <c:pt idx="241">
                  <c:v>42620.4769907407</c:v>
                </c:pt>
                <c:pt idx="242">
                  <c:v>42620.4770023148</c:v>
                </c:pt>
                <c:pt idx="243">
                  <c:v>42620.4770138889</c:v>
                </c:pt>
                <c:pt idx="244">
                  <c:v>42620.477025463</c:v>
                </c:pt>
                <c:pt idx="245">
                  <c:v>42620.477037037</c:v>
                </c:pt>
                <c:pt idx="246">
                  <c:v>42620.4770486111</c:v>
                </c:pt>
                <c:pt idx="247">
                  <c:v>42620.4780092593</c:v>
                </c:pt>
                <c:pt idx="248">
                  <c:v>42620.4780208333</c:v>
                </c:pt>
                <c:pt idx="249">
                  <c:v>42620.4780324074</c:v>
                </c:pt>
                <c:pt idx="250">
                  <c:v>42620.4780439815</c:v>
                </c:pt>
                <c:pt idx="251">
                  <c:v>42620.4780555556</c:v>
                </c:pt>
                <c:pt idx="252">
                  <c:v>42620.4780671296</c:v>
                </c:pt>
                <c:pt idx="253">
                  <c:v>42620.4780787037</c:v>
                </c:pt>
                <c:pt idx="254">
                  <c:v>42620.4780902778</c:v>
                </c:pt>
                <c:pt idx="255">
                  <c:v>42620.4781018519</c:v>
                </c:pt>
                <c:pt idx="256">
                  <c:v>42620.4781134259</c:v>
                </c:pt>
                <c:pt idx="257">
                  <c:v>42620.478125</c:v>
                </c:pt>
                <c:pt idx="258">
                  <c:v>42620.4781365741</c:v>
                </c:pt>
                <c:pt idx="259">
                  <c:v>42620.4781481481</c:v>
                </c:pt>
                <c:pt idx="260">
                  <c:v>42620.4781597222</c:v>
                </c:pt>
                <c:pt idx="261">
                  <c:v>42620.4781712963</c:v>
                </c:pt>
                <c:pt idx="262">
                  <c:v>42620.4781828704</c:v>
                </c:pt>
                <c:pt idx="263">
                  <c:v>42620.4781944444</c:v>
                </c:pt>
                <c:pt idx="264">
                  <c:v>42620.4782060185</c:v>
                </c:pt>
                <c:pt idx="265">
                  <c:v>42620.4782175926</c:v>
                </c:pt>
                <c:pt idx="266">
                  <c:v>42620.479224537</c:v>
                </c:pt>
                <c:pt idx="267">
                  <c:v>42620.4792361111</c:v>
                </c:pt>
                <c:pt idx="268">
                  <c:v>42620.4792476852</c:v>
                </c:pt>
                <c:pt idx="269">
                  <c:v>42620.4792592593</c:v>
                </c:pt>
                <c:pt idx="270">
                  <c:v>42620.4792708333</c:v>
                </c:pt>
                <c:pt idx="271">
                  <c:v>42620.4792824074</c:v>
                </c:pt>
                <c:pt idx="272">
                  <c:v>42620.4792939815</c:v>
                </c:pt>
                <c:pt idx="273">
                  <c:v>42620.4793055556</c:v>
                </c:pt>
                <c:pt idx="274">
                  <c:v>42620.4793171296</c:v>
                </c:pt>
                <c:pt idx="275">
                  <c:v>42620.4793287037</c:v>
                </c:pt>
                <c:pt idx="276">
                  <c:v>42620.4793402778</c:v>
                </c:pt>
                <c:pt idx="277">
                  <c:v>42620.4793518518</c:v>
                </c:pt>
                <c:pt idx="278">
                  <c:v>42620.4793634259</c:v>
                </c:pt>
                <c:pt idx="279">
                  <c:v>42620.479375</c:v>
                </c:pt>
                <c:pt idx="280">
                  <c:v>42620.4793865741</c:v>
                </c:pt>
                <c:pt idx="281">
                  <c:v>42620.4793981481</c:v>
                </c:pt>
                <c:pt idx="282">
                  <c:v>42620.4794097222</c:v>
                </c:pt>
                <c:pt idx="283">
                  <c:v>42620.4794212963</c:v>
                </c:pt>
                <c:pt idx="284">
                  <c:v>42620.4794328704</c:v>
                </c:pt>
                <c:pt idx="285">
                  <c:v>42620.4805324074</c:v>
                </c:pt>
                <c:pt idx="286">
                  <c:v>42620.4805439815</c:v>
                </c:pt>
                <c:pt idx="287">
                  <c:v>42620.4805555556</c:v>
                </c:pt>
                <c:pt idx="288">
                  <c:v>42620.4805671296</c:v>
                </c:pt>
                <c:pt idx="289">
                  <c:v>42620.4805787037</c:v>
                </c:pt>
                <c:pt idx="290">
                  <c:v>42620.4805902778</c:v>
                </c:pt>
                <c:pt idx="291">
                  <c:v>42620.4806018519</c:v>
                </c:pt>
                <c:pt idx="292">
                  <c:v>42620.4806134259</c:v>
                </c:pt>
                <c:pt idx="293">
                  <c:v>42620.480625</c:v>
                </c:pt>
                <c:pt idx="294">
                  <c:v>42620.4806365741</c:v>
                </c:pt>
                <c:pt idx="295">
                  <c:v>42620.4806481482</c:v>
                </c:pt>
                <c:pt idx="296">
                  <c:v>42620.4806597222</c:v>
                </c:pt>
                <c:pt idx="297">
                  <c:v>42620.4806712963</c:v>
                </c:pt>
                <c:pt idx="298">
                  <c:v>42620.4806828704</c:v>
                </c:pt>
                <c:pt idx="299">
                  <c:v>42620.4806944444</c:v>
                </c:pt>
                <c:pt idx="300">
                  <c:v>42620.4807060185</c:v>
                </c:pt>
                <c:pt idx="301">
                  <c:v>42620.4807175926</c:v>
                </c:pt>
                <c:pt idx="302">
                  <c:v>42620.4807291667</c:v>
                </c:pt>
                <c:pt idx="303">
                  <c:v>42620.4807407407</c:v>
                </c:pt>
                <c:pt idx="304">
                  <c:v>42620.4818518519</c:v>
                </c:pt>
                <c:pt idx="305">
                  <c:v>42620.4818634259</c:v>
                </c:pt>
                <c:pt idx="306">
                  <c:v>42620.481875</c:v>
                </c:pt>
                <c:pt idx="307">
                  <c:v>42620.4818865741</c:v>
                </c:pt>
                <c:pt idx="308">
                  <c:v>42620.4818981482</c:v>
                </c:pt>
                <c:pt idx="309">
                  <c:v>42620.4819097222</c:v>
                </c:pt>
                <c:pt idx="310">
                  <c:v>42620.4819212963</c:v>
                </c:pt>
                <c:pt idx="311">
                  <c:v>42620.4819328704</c:v>
                </c:pt>
                <c:pt idx="312">
                  <c:v>42620.4819444444</c:v>
                </c:pt>
                <c:pt idx="313">
                  <c:v>42620.4819560185</c:v>
                </c:pt>
                <c:pt idx="314">
                  <c:v>42620.4819675926</c:v>
                </c:pt>
                <c:pt idx="315">
                  <c:v>42620.4819791667</c:v>
                </c:pt>
                <c:pt idx="316">
                  <c:v>42620.4819907407</c:v>
                </c:pt>
                <c:pt idx="317">
                  <c:v>42620.4820023148</c:v>
                </c:pt>
                <c:pt idx="318">
                  <c:v>42620.4820138889</c:v>
                </c:pt>
                <c:pt idx="319">
                  <c:v>42620.482025463</c:v>
                </c:pt>
                <c:pt idx="320">
                  <c:v>42620.482037037</c:v>
                </c:pt>
                <c:pt idx="321">
                  <c:v>42620.4820486111</c:v>
                </c:pt>
                <c:pt idx="322">
                  <c:v>42620.4820601852</c:v>
                </c:pt>
                <c:pt idx="323">
                  <c:v>42620.4831018519</c:v>
                </c:pt>
                <c:pt idx="324">
                  <c:v>42620.4831134259</c:v>
                </c:pt>
                <c:pt idx="325">
                  <c:v>42620.483125</c:v>
                </c:pt>
                <c:pt idx="326">
                  <c:v>42620.4831365741</c:v>
                </c:pt>
                <c:pt idx="327">
                  <c:v>42620.4831481481</c:v>
                </c:pt>
                <c:pt idx="328">
                  <c:v>42620.4831597222</c:v>
                </c:pt>
                <c:pt idx="329">
                  <c:v>42620.4831712963</c:v>
                </c:pt>
                <c:pt idx="330">
                  <c:v>42620.4831828704</c:v>
                </c:pt>
                <c:pt idx="331">
                  <c:v>42620.4831944444</c:v>
                </c:pt>
                <c:pt idx="332">
                  <c:v>42620.4832060185</c:v>
                </c:pt>
                <c:pt idx="333">
                  <c:v>42620.4832175926</c:v>
                </c:pt>
                <c:pt idx="334">
                  <c:v>42620.4832291667</c:v>
                </c:pt>
                <c:pt idx="335">
                  <c:v>42620.4832407407</c:v>
                </c:pt>
                <c:pt idx="336">
                  <c:v>42620.4832523148</c:v>
                </c:pt>
                <c:pt idx="337">
                  <c:v>42620.4832638889</c:v>
                </c:pt>
                <c:pt idx="338">
                  <c:v>42620.483275463</c:v>
                </c:pt>
                <c:pt idx="339">
                  <c:v>42620.483287037</c:v>
                </c:pt>
                <c:pt idx="340">
                  <c:v>42620.4832986111</c:v>
                </c:pt>
                <c:pt idx="341">
                  <c:v>42620.4833101852</c:v>
                </c:pt>
                <c:pt idx="342">
                  <c:v>42620.4842939815</c:v>
                </c:pt>
                <c:pt idx="343">
                  <c:v>42620.4843055556</c:v>
                </c:pt>
                <c:pt idx="344">
                  <c:v>42620.4843171296</c:v>
                </c:pt>
                <c:pt idx="345">
                  <c:v>42620.4843287037</c:v>
                </c:pt>
                <c:pt idx="346">
                  <c:v>42620.4843402778</c:v>
                </c:pt>
                <c:pt idx="347">
                  <c:v>42620.4843518519</c:v>
                </c:pt>
                <c:pt idx="348">
                  <c:v>42620.4843634259</c:v>
                </c:pt>
                <c:pt idx="349">
                  <c:v>42620.484375</c:v>
                </c:pt>
                <c:pt idx="350">
                  <c:v>42620.4843865741</c:v>
                </c:pt>
                <c:pt idx="351">
                  <c:v>42620.4843981481</c:v>
                </c:pt>
                <c:pt idx="352">
                  <c:v>42620.4844097222</c:v>
                </c:pt>
                <c:pt idx="353">
                  <c:v>42620.4844212963</c:v>
                </c:pt>
                <c:pt idx="354">
                  <c:v>42620.4844328704</c:v>
                </c:pt>
                <c:pt idx="355">
                  <c:v>42620.4844444444</c:v>
                </c:pt>
                <c:pt idx="356">
                  <c:v>42620.4844560185</c:v>
                </c:pt>
                <c:pt idx="357">
                  <c:v>42620.4844675926</c:v>
                </c:pt>
                <c:pt idx="358">
                  <c:v>42620.4844791667</c:v>
                </c:pt>
                <c:pt idx="359">
                  <c:v>42620.4844907407</c:v>
                </c:pt>
                <c:pt idx="360">
                  <c:v>42620.4845023148</c:v>
                </c:pt>
                <c:pt idx="361">
                  <c:v>42620.485462963</c:v>
                </c:pt>
                <c:pt idx="362">
                  <c:v>42620.485474537</c:v>
                </c:pt>
                <c:pt idx="363">
                  <c:v>42620.4854861111</c:v>
                </c:pt>
                <c:pt idx="364">
                  <c:v>42620.4854976852</c:v>
                </c:pt>
                <c:pt idx="365">
                  <c:v>42620.4855092593</c:v>
                </c:pt>
                <c:pt idx="366">
                  <c:v>42620.4855208333</c:v>
                </c:pt>
                <c:pt idx="367">
                  <c:v>42620.4855324074</c:v>
                </c:pt>
                <c:pt idx="368">
                  <c:v>42620.4855439815</c:v>
                </c:pt>
                <c:pt idx="369">
                  <c:v>42620.4855555556</c:v>
                </c:pt>
                <c:pt idx="370">
                  <c:v>42620.4855671296</c:v>
                </c:pt>
                <c:pt idx="371">
                  <c:v>42620.4855787037</c:v>
                </c:pt>
                <c:pt idx="372">
                  <c:v>42620.4855902778</c:v>
                </c:pt>
                <c:pt idx="373">
                  <c:v>42620.4856018519</c:v>
                </c:pt>
                <c:pt idx="374">
                  <c:v>42620.4856134259</c:v>
                </c:pt>
                <c:pt idx="375">
                  <c:v>42620.485625</c:v>
                </c:pt>
                <c:pt idx="376">
                  <c:v>42620.4856365741</c:v>
                </c:pt>
                <c:pt idx="377">
                  <c:v>42620.4856481481</c:v>
                </c:pt>
                <c:pt idx="378">
                  <c:v>42620.4856597222</c:v>
                </c:pt>
                <c:pt idx="379">
                  <c:v>42620.4856712963</c:v>
                </c:pt>
              </c:numCache>
            </c:numRef>
          </c:cat>
          <c:val>
            <c:numRef>
              <c:f>Controllers!$K$45:$K$424</c:f>
              <c:numCache>
                <c:formatCode>General</c:formatCode>
                <c:ptCount val="3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</c:numCache>
            </c:numRef>
          </c:val>
        </c:ser>
        <c:ser>
          <c:idx val="1"/>
          <c:order val="1"/>
          <c:tx>
            <c:v>Ctrl c1</c:v>
          </c:tx>
          <c:spPr>
            <a:ln w="28575"/>
          </c:spPr>
          <c:marker>
            <c:symbol val="none"/>
          </c:marker>
          <c:cat>
            <c:numRef>
              <c:f>Controllers!$O$45:$O$424</c:f>
              <c:numCache>
                <c:formatCode>General</c:formatCode>
                <c:ptCount val="380"/>
                <c:pt idx="0">
                  <c:v>42620.4615972222</c:v>
                </c:pt>
                <c:pt idx="1">
                  <c:v>42620.4616087963</c:v>
                </c:pt>
                <c:pt idx="2">
                  <c:v>42620.4616203704</c:v>
                </c:pt>
                <c:pt idx="3">
                  <c:v>42620.4616319444</c:v>
                </c:pt>
                <c:pt idx="4">
                  <c:v>42620.4616435185</c:v>
                </c:pt>
                <c:pt idx="5">
                  <c:v>42620.4616550926</c:v>
                </c:pt>
                <c:pt idx="6">
                  <c:v>42620.4616666667</c:v>
                </c:pt>
                <c:pt idx="7">
                  <c:v>42620.4616782407</c:v>
                </c:pt>
                <c:pt idx="8">
                  <c:v>42620.4616898148</c:v>
                </c:pt>
                <c:pt idx="9">
                  <c:v>42620.4617013889</c:v>
                </c:pt>
                <c:pt idx="10">
                  <c:v>42620.461712963</c:v>
                </c:pt>
                <c:pt idx="11">
                  <c:v>42620.461724537</c:v>
                </c:pt>
                <c:pt idx="12">
                  <c:v>42620.4617361111</c:v>
                </c:pt>
                <c:pt idx="13">
                  <c:v>42620.4617476852</c:v>
                </c:pt>
                <c:pt idx="14">
                  <c:v>42620.4617592593</c:v>
                </c:pt>
                <c:pt idx="15">
                  <c:v>42620.4617708333</c:v>
                </c:pt>
                <c:pt idx="16">
                  <c:v>42620.4617824074</c:v>
                </c:pt>
                <c:pt idx="17">
                  <c:v>42620.4617939815</c:v>
                </c:pt>
                <c:pt idx="18">
                  <c:v>42620.4618055556</c:v>
                </c:pt>
                <c:pt idx="19">
                  <c:v>42620.4628587963</c:v>
                </c:pt>
                <c:pt idx="20">
                  <c:v>42620.4628703704</c:v>
                </c:pt>
                <c:pt idx="21">
                  <c:v>42620.4628819444</c:v>
                </c:pt>
                <c:pt idx="22">
                  <c:v>42620.4628935185</c:v>
                </c:pt>
                <c:pt idx="23">
                  <c:v>42620.4629050926</c:v>
                </c:pt>
                <c:pt idx="24">
                  <c:v>42620.4629166667</c:v>
                </c:pt>
                <c:pt idx="25">
                  <c:v>42620.4629282407</c:v>
                </c:pt>
                <c:pt idx="26">
                  <c:v>42620.4629398148</c:v>
                </c:pt>
                <c:pt idx="27">
                  <c:v>42620.4629513889</c:v>
                </c:pt>
                <c:pt idx="28">
                  <c:v>42620.462962963</c:v>
                </c:pt>
                <c:pt idx="29">
                  <c:v>42620.462974537</c:v>
                </c:pt>
                <c:pt idx="30">
                  <c:v>42620.4629861111</c:v>
                </c:pt>
                <c:pt idx="31">
                  <c:v>42620.4629976852</c:v>
                </c:pt>
                <c:pt idx="32">
                  <c:v>42620.4630092593</c:v>
                </c:pt>
                <c:pt idx="33">
                  <c:v>42620.4630208333</c:v>
                </c:pt>
                <c:pt idx="34">
                  <c:v>42620.4630324074</c:v>
                </c:pt>
                <c:pt idx="35">
                  <c:v>42620.4630439815</c:v>
                </c:pt>
                <c:pt idx="36">
                  <c:v>42620.4630555556</c:v>
                </c:pt>
                <c:pt idx="37">
                  <c:v>42620.4630671296</c:v>
                </c:pt>
                <c:pt idx="38">
                  <c:v>42620.4640509259</c:v>
                </c:pt>
                <c:pt idx="39">
                  <c:v>42620.4640625</c:v>
                </c:pt>
                <c:pt idx="40">
                  <c:v>42620.4640740741</c:v>
                </c:pt>
                <c:pt idx="41">
                  <c:v>42620.4640856481</c:v>
                </c:pt>
                <c:pt idx="42">
                  <c:v>42620.4640972222</c:v>
                </c:pt>
                <c:pt idx="43">
                  <c:v>42620.4641087963</c:v>
                </c:pt>
                <c:pt idx="44">
                  <c:v>42620.4641203704</c:v>
                </c:pt>
                <c:pt idx="45">
                  <c:v>42620.4641319444</c:v>
                </c:pt>
                <c:pt idx="46">
                  <c:v>42620.4641435185</c:v>
                </c:pt>
                <c:pt idx="47">
                  <c:v>42620.4641550926</c:v>
                </c:pt>
                <c:pt idx="48">
                  <c:v>42620.4641666667</c:v>
                </c:pt>
                <c:pt idx="49">
                  <c:v>42620.4641782407</c:v>
                </c:pt>
                <c:pt idx="50">
                  <c:v>42620.4641898148</c:v>
                </c:pt>
                <c:pt idx="51">
                  <c:v>42620.4642013889</c:v>
                </c:pt>
                <c:pt idx="52">
                  <c:v>42620.464212963</c:v>
                </c:pt>
                <c:pt idx="53">
                  <c:v>42620.464224537</c:v>
                </c:pt>
                <c:pt idx="54">
                  <c:v>42620.4642361111</c:v>
                </c:pt>
                <c:pt idx="55">
                  <c:v>42620.4642476852</c:v>
                </c:pt>
                <c:pt idx="56">
                  <c:v>42620.4642592593</c:v>
                </c:pt>
                <c:pt idx="57">
                  <c:v>42620.4653356482</c:v>
                </c:pt>
                <c:pt idx="58">
                  <c:v>42620.4653472222</c:v>
                </c:pt>
                <c:pt idx="59">
                  <c:v>42620.4653587963</c:v>
                </c:pt>
                <c:pt idx="60">
                  <c:v>42620.4653703704</c:v>
                </c:pt>
                <c:pt idx="61">
                  <c:v>42620.4653819444</c:v>
                </c:pt>
                <c:pt idx="62">
                  <c:v>42620.4653935185</c:v>
                </c:pt>
                <c:pt idx="63">
                  <c:v>42620.4654050926</c:v>
                </c:pt>
                <c:pt idx="64">
                  <c:v>42620.4654166667</c:v>
                </c:pt>
                <c:pt idx="65">
                  <c:v>42620.4654282407</c:v>
                </c:pt>
                <c:pt idx="66">
                  <c:v>42620.4654398148</c:v>
                </c:pt>
                <c:pt idx="67">
                  <c:v>42620.4654513889</c:v>
                </c:pt>
                <c:pt idx="68">
                  <c:v>42620.465462963</c:v>
                </c:pt>
                <c:pt idx="69">
                  <c:v>42620.465474537</c:v>
                </c:pt>
                <c:pt idx="70">
                  <c:v>42620.4654861111</c:v>
                </c:pt>
                <c:pt idx="71">
                  <c:v>42620.4654976852</c:v>
                </c:pt>
                <c:pt idx="72">
                  <c:v>42620.4655092593</c:v>
                </c:pt>
                <c:pt idx="73">
                  <c:v>42620.4655208333</c:v>
                </c:pt>
                <c:pt idx="74">
                  <c:v>42620.4655324074</c:v>
                </c:pt>
                <c:pt idx="75">
                  <c:v>42620.4655439815</c:v>
                </c:pt>
                <c:pt idx="76">
                  <c:v>42620.4664930556</c:v>
                </c:pt>
                <c:pt idx="77">
                  <c:v>42620.4665046296</c:v>
                </c:pt>
                <c:pt idx="78">
                  <c:v>42620.4665162037</c:v>
                </c:pt>
                <c:pt idx="79">
                  <c:v>42620.4665277778</c:v>
                </c:pt>
                <c:pt idx="80">
                  <c:v>42620.4665393519</c:v>
                </c:pt>
                <c:pt idx="81">
                  <c:v>42620.4665509259</c:v>
                </c:pt>
                <c:pt idx="82">
                  <c:v>42620.4665625</c:v>
                </c:pt>
                <c:pt idx="83">
                  <c:v>42620.4665740741</c:v>
                </c:pt>
                <c:pt idx="84">
                  <c:v>42620.4665856482</c:v>
                </c:pt>
                <c:pt idx="85">
                  <c:v>42620.4665972222</c:v>
                </c:pt>
                <c:pt idx="86">
                  <c:v>42620.4666087963</c:v>
                </c:pt>
                <c:pt idx="87">
                  <c:v>42620.4666203704</c:v>
                </c:pt>
                <c:pt idx="88">
                  <c:v>42620.4666319444</c:v>
                </c:pt>
                <c:pt idx="89">
                  <c:v>42620.4666435185</c:v>
                </c:pt>
                <c:pt idx="90">
                  <c:v>42620.4666550926</c:v>
                </c:pt>
                <c:pt idx="91">
                  <c:v>42620.4666666667</c:v>
                </c:pt>
                <c:pt idx="92">
                  <c:v>42620.4666782407</c:v>
                </c:pt>
                <c:pt idx="93">
                  <c:v>42620.4666898148</c:v>
                </c:pt>
                <c:pt idx="94">
                  <c:v>42620.4667013889</c:v>
                </c:pt>
                <c:pt idx="95">
                  <c:v>42620.4678472222</c:v>
                </c:pt>
                <c:pt idx="96">
                  <c:v>42620.4678587963</c:v>
                </c:pt>
                <c:pt idx="97">
                  <c:v>42620.4678703704</c:v>
                </c:pt>
                <c:pt idx="98">
                  <c:v>42620.4678819444</c:v>
                </c:pt>
                <c:pt idx="99">
                  <c:v>42620.4678935185</c:v>
                </c:pt>
                <c:pt idx="100">
                  <c:v>42620.4679050926</c:v>
                </c:pt>
                <c:pt idx="101">
                  <c:v>42620.4679166667</c:v>
                </c:pt>
                <c:pt idx="102">
                  <c:v>42620.4679282407</c:v>
                </c:pt>
                <c:pt idx="103">
                  <c:v>42620.4679398148</c:v>
                </c:pt>
                <c:pt idx="104">
                  <c:v>42620.4679513889</c:v>
                </c:pt>
                <c:pt idx="105">
                  <c:v>42620.467962963</c:v>
                </c:pt>
                <c:pt idx="106">
                  <c:v>42620.467974537</c:v>
                </c:pt>
                <c:pt idx="107">
                  <c:v>42620.4679861111</c:v>
                </c:pt>
                <c:pt idx="108">
                  <c:v>42620.4679976852</c:v>
                </c:pt>
                <c:pt idx="109">
                  <c:v>42620.4680092593</c:v>
                </c:pt>
                <c:pt idx="110">
                  <c:v>42620.4680208333</c:v>
                </c:pt>
                <c:pt idx="111">
                  <c:v>42620.4680324074</c:v>
                </c:pt>
                <c:pt idx="112">
                  <c:v>42620.4680439815</c:v>
                </c:pt>
                <c:pt idx="113">
                  <c:v>42620.4680555556</c:v>
                </c:pt>
                <c:pt idx="114">
                  <c:v>42620.4693055556</c:v>
                </c:pt>
                <c:pt idx="115">
                  <c:v>42620.4693171296</c:v>
                </c:pt>
                <c:pt idx="116">
                  <c:v>42620.4693287037</c:v>
                </c:pt>
                <c:pt idx="117">
                  <c:v>42620.4693402778</c:v>
                </c:pt>
                <c:pt idx="118">
                  <c:v>42620.4693518519</c:v>
                </c:pt>
                <c:pt idx="119">
                  <c:v>42620.4693634259</c:v>
                </c:pt>
                <c:pt idx="120">
                  <c:v>42620.469375</c:v>
                </c:pt>
                <c:pt idx="121">
                  <c:v>42620.4693865741</c:v>
                </c:pt>
                <c:pt idx="122">
                  <c:v>42620.4693981481</c:v>
                </c:pt>
                <c:pt idx="123">
                  <c:v>42620.4694097222</c:v>
                </c:pt>
                <c:pt idx="124">
                  <c:v>42620.4694212963</c:v>
                </c:pt>
                <c:pt idx="125">
                  <c:v>42620.4694328704</c:v>
                </c:pt>
                <c:pt idx="126">
                  <c:v>42620.4694444444</c:v>
                </c:pt>
                <c:pt idx="127">
                  <c:v>42620.4694560185</c:v>
                </c:pt>
                <c:pt idx="128">
                  <c:v>42620.4694675926</c:v>
                </c:pt>
                <c:pt idx="129">
                  <c:v>42620.4694791667</c:v>
                </c:pt>
                <c:pt idx="130">
                  <c:v>42620.4694907407</c:v>
                </c:pt>
                <c:pt idx="131">
                  <c:v>42620.4695023148</c:v>
                </c:pt>
                <c:pt idx="132">
                  <c:v>42620.4695138889</c:v>
                </c:pt>
                <c:pt idx="133">
                  <c:v>42620.470625</c:v>
                </c:pt>
                <c:pt idx="134">
                  <c:v>42620.4706365741</c:v>
                </c:pt>
                <c:pt idx="135">
                  <c:v>42620.4706481481</c:v>
                </c:pt>
                <c:pt idx="136">
                  <c:v>42620.4706597222</c:v>
                </c:pt>
                <c:pt idx="137">
                  <c:v>42620.4706712963</c:v>
                </c:pt>
                <c:pt idx="138">
                  <c:v>42620.4706828704</c:v>
                </c:pt>
                <c:pt idx="139">
                  <c:v>42620.4706944444</c:v>
                </c:pt>
                <c:pt idx="140">
                  <c:v>42620.4707060185</c:v>
                </c:pt>
                <c:pt idx="141">
                  <c:v>42620.4707175926</c:v>
                </c:pt>
                <c:pt idx="142">
                  <c:v>42620.4707291667</c:v>
                </c:pt>
                <c:pt idx="143">
                  <c:v>42620.4707407407</c:v>
                </c:pt>
                <c:pt idx="144">
                  <c:v>42620.4707523148</c:v>
                </c:pt>
                <c:pt idx="145">
                  <c:v>42620.4707638889</c:v>
                </c:pt>
                <c:pt idx="146">
                  <c:v>42620.470775463</c:v>
                </c:pt>
                <c:pt idx="147">
                  <c:v>42620.470787037</c:v>
                </c:pt>
                <c:pt idx="148">
                  <c:v>42620.4707986111</c:v>
                </c:pt>
                <c:pt idx="149">
                  <c:v>42620.4708101852</c:v>
                </c:pt>
                <c:pt idx="150">
                  <c:v>42620.4708217593</c:v>
                </c:pt>
                <c:pt idx="151">
                  <c:v>42620.4708333333</c:v>
                </c:pt>
                <c:pt idx="152">
                  <c:v>42620.4718055556</c:v>
                </c:pt>
                <c:pt idx="153">
                  <c:v>42620.4718171296</c:v>
                </c:pt>
                <c:pt idx="154">
                  <c:v>42620.4718287037</c:v>
                </c:pt>
                <c:pt idx="155">
                  <c:v>42620.4718402778</c:v>
                </c:pt>
                <c:pt idx="156">
                  <c:v>42620.4718518518</c:v>
                </c:pt>
                <c:pt idx="157">
                  <c:v>42620.4718634259</c:v>
                </c:pt>
                <c:pt idx="158">
                  <c:v>42620.471875</c:v>
                </c:pt>
                <c:pt idx="159">
                  <c:v>42620.4718865741</c:v>
                </c:pt>
                <c:pt idx="160">
                  <c:v>42620.4718981481</c:v>
                </c:pt>
                <c:pt idx="161">
                  <c:v>42620.4719097222</c:v>
                </c:pt>
                <c:pt idx="162">
                  <c:v>42620.4719212963</c:v>
                </c:pt>
                <c:pt idx="163">
                  <c:v>42620.4719328704</c:v>
                </c:pt>
                <c:pt idx="164">
                  <c:v>42620.4719444444</c:v>
                </c:pt>
                <c:pt idx="165">
                  <c:v>42620.4719560185</c:v>
                </c:pt>
                <c:pt idx="166">
                  <c:v>42620.4719675926</c:v>
                </c:pt>
                <c:pt idx="167">
                  <c:v>42620.4719791667</c:v>
                </c:pt>
                <c:pt idx="168">
                  <c:v>42620.4719907407</c:v>
                </c:pt>
                <c:pt idx="169">
                  <c:v>42620.4720023148</c:v>
                </c:pt>
                <c:pt idx="170">
                  <c:v>42620.4720138889</c:v>
                </c:pt>
                <c:pt idx="171">
                  <c:v>42620.4730555556</c:v>
                </c:pt>
                <c:pt idx="172">
                  <c:v>42620.4730671296</c:v>
                </c:pt>
                <c:pt idx="173">
                  <c:v>42620.4730787037</c:v>
                </c:pt>
                <c:pt idx="174">
                  <c:v>42620.4730902778</c:v>
                </c:pt>
                <c:pt idx="175">
                  <c:v>42620.4731018519</c:v>
                </c:pt>
                <c:pt idx="176">
                  <c:v>42620.4731134259</c:v>
                </c:pt>
                <c:pt idx="177">
                  <c:v>42620.473125</c:v>
                </c:pt>
                <c:pt idx="178">
                  <c:v>42620.4731365741</c:v>
                </c:pt>
                <c:pt idx="179">
                  <c:v>42620.4731481482</c:v>
                </c:pt>
                <c:pt idx="180">
                  <c:v>42620.4731597222</c:v>
                </c:pt>
                <c:pt idx="181">
                  <c:v>42620.4731712963</c:v>
                </c:pt>
                <c:pt idx="182">
                  <c:v>42620.4731828704</c:v>
                </c:pt>
                <c:pt idx="183">
                  <c:v>42620.4731944444</c:v>
                </c:pt>
                <c:pt idx="184">
                  <c:v>42620.4732060185</c:v>
                </c:pt>
                <c:pt idx="185">
                  <c:v>42620.4732175926</c:v>
                </c:pt>
                <c:pt idx="186">
                  <c:v>42620.4732291667</c:v>
                </c:pt>
                <c:pt idx="187">
                  <c:v>42620.4732407407</c:v>
                </c:pt>
                <c:pt idx="188">
                  <c:v>42620.4732523148</c:v>
                </c:pt>
                <c:pt idx="189">
                  <c:v>42620.4732638889</c:v>
                </c:pt>
                <c:pt idx="190">
                  <c:v>42620.4742939815</c:v>
                </c:pt>
                <c:pt idx="191">
                  <c:v>42620.4743055556</c:v>
                </c:pt>
                <c:pt idx="192">
                  <c:v>42620.4743171296</c:v>
                </c:pt>
                <c:pt idx="193">
                  <c:v>42620.4743287037</c:v>
                </c:pt>
                <c:pt idx="194">
                  <c:v>42620.4743402778</c:v>
                </c:pt>
                <c:pt idx="195">
                  <c:v>42620.4743518519</c:v>
                </c:pt>
                <c:pt idx="196">
                  <c:v>42620.4743634259</c:v>
                </c:pt>
                <c:pt idx="197">
                  <c:v>42620.474375</c:v>
                </c:pt>
                <c:pt idx="198">
                  <c:v>42620.4743865741</c:v>
                </c:pt>
                <c:pt idx="199">
                  <c:v>42620.4743981482</c:v>
                </c:pt>
                <c:pt idx="200">
                  <c:v>42620.4744097222</c:v>
                </c:pt>
                <c:pt idx="201">
                  <c:v>42620.4744212963</c:v>
                </c:pt>
                <c:pt idx="202">
                  <c:v>42620.4744328704</c:v>
                </c:pt>
                <c:pt idx="203">
                  <c:v>42620.4744444444</c:v>
                </c:pt>
                <c:pt idx="204">
                  <c:v>42620.4744560185</c:v>
                </c:pt>
                <c:pt idx="205">
                  <c:v>42620.4744675926</c:v>
                </c:pt>
                <c:pt idx="206">
                  <c:v>42620.4744791667</c:v>
                </c:pt>
                <c:pt idx="207">
                  <c:v>42620.4744907407</c:v>
                </c:pt>
                <c:pt idx="208">
                  <c:v>42620.4745023148</c:v>
                </c:pt>
                <c:pt idx="209">
                  <c:v>42620.4755787037</c:v>
                </c:pt>
                <c:pt idx="210">
                  <c:v>42620.4755902778</c:v>
                </c:pt>
                <c:pt idx="211">
                  <c:v>42620.4756018519</c:v>
                </c:pt>
                <c:pt idx="212">
                  <c:v>42620.4756134259</c:v>
                </c:pt>
                <c:pt idx="213">
                  <c:v>42620.475625</c:v>
                </c:pt>
                <c:pt idx="214">
                  <c:v>42620.4756365741</c:v>
                </c:pt>
                <c:pt idx="215">
                  <c:v>42620.4756481481</c:v>
                </c:pt>
                <c:pt idx="216">
                  <c:v>42620.4756597222</c:v>
                </c:pt>
                <c:pt idx="217">
                  <c:v>42620.4756712963</c:v>
                </c:pt>
                <c:pt idx="218">
                  <c:v>42620.4756828704</c:v>
                </c:pt>
                <c:pt idx="219">
                  <c:v>42620.4756944444</c:v>
                </c:pt>
                <c:pt idx="220">
                  <c:v>42620.4757060185</c:v>
                </c:pt>
                <c:pt idx="221">
                  <c:v>42620.4757175926</c:v>
                </c:pt>
                <c:pt idx="222">
                  <c:v>42620.4757291667</c:v>
                </c:pt>
                <c:pt idx="223">
                  <c:v>42620.4757407407</c:v>
                </c:pt>
                <c:pt idx="224">
                  <c:v>42620.4757523148</c:v>
                </c:pt>
                <c:pt idx="225">
                  <c:v>42620.4757638889</c:v>
                </c:pt>
                <c:pt idx="226">
                  <c:v>42620.475775463</c:v>
                </c:pt>
                <c:pt idx="227">
                  <c:v>42620.475787037</c:v>
                </c:pt>
                <c:pt idx="228">
                  <c:v>42620.4768402778</c:v>
                </c:pt>
                <c:pt idx="229">
                  <c:v>42620.4768518519</c:v>
                </c:pt>
                <c:pt idx="230">
                  <c:v>42620.4768634259</c:v>
                </c:pt>
                <c:pt idx="231">
                  <c:v>42620.476875</c:v>
                </c:pt>
                <c:pt idx="232">
                  <c:v>42620.4768865741</c:v>
                </c:pt>
                <c:pt idx="233">
                  <c:v>42620.4768981481</c:v>
                </c:pt>
                <c:pt idx="234">
                  <c:v>42620.4769097222</c:v>
                </c:pt>
                <c:pt idx="235">
                  <c:v>42620.4769212963</c:v>
                </c:pt>
                <c:pt idx="236">
                  <c:v>42620.4769328704</c:v>
                </c:pt>
                <c:pt idx="237">
                  <c:v>42620.4769444444</c:v>
                </c:pt>
                <c:pt idx="238">
                  <c:v>42620.4769560185</c:v>
                </c:pt>
                <c:pt idx="239">
                  <c:v>42620.4769675926</c:v>
                </c:pt>
                <c:pt idx="240">
                  <c:v>42620.4769791667</c:v>
                </c:pt>
                <c:pt idx="241">
                  <c:v>42620.4769907407</c:v>
                </c:pt>
                <c:pt idx="242">
                  <c:v>42620.4770023148</c:v>
                </c:pt>
                <c:pt idx="243">
                  <c:v>42620.4770138889</c:v>
                </c:pt>
                <c:pt idx="244">
                  <c:v>42620.477025463</c:v>
                </c:pt>
                <c:pt idx="245">
                  <c:v>42620.477037037</c:v>
                </c:pt>
                <c:pt idx="246">
                  <c:v>42620.4770486111</c:v>
                </c:pt>
                <c:pt idx="247">
                  <c:v>42620.4780092593</c:v>
                </c:pt>
                <c:pt idx="248">
                  <c:v>42620.4780208333</c:v>
                </c:pt>
                <c:pt idx="249">
                  <c:v>42620.4780324074</c:v>
                </c:pt>
                <c:pt idx="250">
                  <c:v>42620.4780439815</c:v>
                </c:pt>
                <c:pt idx="251">
                  <c:v>42620.4780555556</c:v>
                </c:pt>
                <c:pt idx="252">
                  <c:v>42620.4780671296</c:v>
                </c:pt>
                <c:pt idx="253">
                  <c:v>42620.4780787037</c:v>
                </c:pt>
                <c:pt idx="254">
                  <c:v>42620.4780902778</c:v>
                </c:pt>
                <c:pt idx="255">
                  <c:v>42620.4781018519</c:v>
                </c:pt>
                <c:pt idx="256">
                  <c:v>42620.4781134259</c:v>
                </c:pt>
                <c:pt idx="257">
                  <c:v>42620.478125</c:v>
                </c:pt>
                <c:pt idx="258">
                  <c:v>42620.4781365741</c:v>
                </c:pt>
                <c:pt idx="259">
                  <c:v>42620.4781481481</c:v>
                </c:pt>
                <c:pt idx="260">
                  <c:v>42620.4781597222</c:v>
                </c:pt>
                <c:pt idx="261">
                  <c:v>42620.4781712963</c:v>
                </c:pt>
                <c:pt idx="262">
                  <c:v>42620.4781828704</c:v>
                </c:pt>
                <c:pt idx="263">
                  <c:v>42620.4781944444</c:v>
                </c:pt>
                <c:pt idx="264">
                  <c:v>42620.4782060185</c:v>
                </c:pt>
                <c:pt idx="265">
                  <c:v>42620.4782175926</c:v>
                </c:pt>
                <c:pt idx="266">
                  <c:v>42620.479224537</c:v>
                </c:pt>
                <c:pt idx="267">
                  <c:v>42620.4792361111</c:v>
                </c:pt>
                <c:pt idx="268">
                  <c:v>42620.4792476852</c:v>
                </c:pt>
                <c:pt idx="269">
                  <c:v>42620.4792592593</c:v>
                </c:pt>
                <c:pt idx="270">
                  <c:v>42620.4792708333</c:v>
                </c:pt>
                <c:pt idx="271">
                  <c:v>42620.4792824074</c:v>
                </c:pt>
                <c:pt idx="272">
                  <c:v>42620.4792939815</c:v>
                </c:pt>
                <c:pt idx="273">
                  <c:v>42620.4793055556</c:v>
                </c:pt>
                <c:pt idx="274">
                  <c:v>42620.4793171296</c:v>
                </c:pt>
                <c:pt idx="275">
                  <c:v>42620.4793287037</c:v>
                </c:pt>
                <c:pt idx="276">
                  <c:v>42620.4793402778</c:v>
                </c:pt>
                <c:pt idx="277">
                  <c:v>42620.4793518518</c:v>
                </c:pt>
                <c:pt idx="278">
                  <c:v>42620.4793634259</c:v>
                </c:pt>
                <c:pt idx="279">
                  <c:v>42620.479375</c:v>
                </c:pt>
                <c:pt idx="280">
                  <c:v>42620.4793865741</c:v>
                </c:pt>
                <c:pt idx="281">
                  <c:v>42620.4793981481</c:v>
                </c:pt>
                <c:pt idx="282">
                  <c:v>42620.4794097222</c:v>
                </c:pt>
                <c:pt idx="283">
                  <c:v>42620.4794212963</c:v>
                </c:pt>
                <c:pt idx="284">
                  <c:v>42620.4794328704</c:v>
                </c:pt>
                <c:pt idx="285">
                  <c:v>42620.4805324074</c:v>
                </c:pt>
                <c:pt idx="286">
                  <c:v>42620.4805439815</c:v>
                </c:pt>
                <c:pt idx="287">
                  <c:v>42620.4805555556</c:v>
                </c:pt>
                <c:pt idx="288">
                  <c:v>42620.4805671296</c:v>
                </c:pt>
                <c:pt idx="289">
                  <c:v>42620.4805787037</c:v>
                </c:pt>
                <c:pt idx="290">
                  <c:v>42620.4805902778</c:v>
                </c:pt>
                <c:pt idx="291">
                  <c:v>42620.4806018519</c:v>
                </c:pt>
                <c:pt idx="292">
                  <c:v>42620.4806134259</c:v>
                </c:pt>
                <c:pt idx="293">
                  <c:v>42620.480625</c:v>
                </c:pt>
                <c:pt idx="294">
                  <c:v>42620.4806365741</c:v>
                </c:pt>
                <c:pt idx="295">
                  <c:v>42620.4806481482</c:v>
                </c:pt>
                <c:pt idx="296">
                  <c:v>42620.4806597222</c:v>
                </c:pt>
                <c:pt idx="297">
                  <c:v>42620.4806712963</c:v>
                </c:pt>
                <c:pt idx="298">
                  <c:v>42620.4806828704</c:v>
                </c:pt>
                <c:pt idx="299">
                  <c:v>42620.4806944444</c:v>
                </c:pt>
                <c:pt idx="300">
                  <c:v>42620.4807060185</c:v>
                </c:pt>
                <c:pt idx="301">
                  <c:v>42620.4807175926</c:v>
                </c:pt>
                <c:pt idx="302">
                  <c:v>42620.4807291667</c:v>
                </c:pt>
                <c:pt idx="303">
                  <c:v>42620.4807407407</c:v>
                </c:pt>
                <c:pt idx="304">
                  <c:v>42620.4818518519</c:v>
                </c:pt>
                <c:pt idx="305">
                  <c:v>42620.4818634259</c:v>
                </c:pt>
                <c:pt idx="306">
                  <c:v>42620.481875</c:v>
                </c:pt>
                <c:pt idx="307">
                  <c:v>42620.4818865741</c:v>
                </c:pt>
                <c:pt idx="308">
                  <c:v>42620.4818981482</c:v>
                </c:pt>
                <c:pt idx="309">
                  <c:v>42620.4819097222</c:v>
                </c:pt>
                <c:pt idx="310">
                  <c:v>42620.4819212963</c:v>
                </c:pt>
                <c:pt idx="311">
                  <c:v>42620.4819328704</c:v>
                </c:pt>
                <c:pt idx="312">
                  <c:v>42620.4819444444</c:v>
                </c:pt>
                <c:pt idx="313">
                  <c:v>42620.4819560185</c:v>
                </c:pt>
                <c:pt idx="314">
                  <c:v>42620.4819675926</c:v>
                </c:pt>
                <c:pt idx="315">
                  <c:v>42620.4819791667</c:v>
                </c:pt>
                <c:pt idx="316">
                  <c:v>42620.4819907407</c:v>
                </c:pt>
                <c:pt idx="317">
                  <c:v>42620.4820023148</c:v>
                </c:pt>
                <c:pt idx="318">
                  <c:v>42620.4820138889</c:v>
                </c:pt>
                <c:pt idx="319">
                  <c:v>42620.482025463</c:v>
                </c:pt>
                <c:pt idx="320">
                  <c:v>42620.482037037</c:v>
                </c:pt>
                <c:pt idx="321">
                  <c:v>42620.4820486111</c:v>
                </c:pt>
                <c:pt idx="322">
                  <c:v>42620.4820601852</c:v>
                </c:pt>
                <c:pt idx="323">
                  <c:v>42620.4831018519</c:v>
                </c:pt>
                <c:pt idx="324">
                  <c:v>42620.4831134259</c:v>
                </c:pt>
                <c:pt idx="325">
                  <c:v>42620.483125</c:v>
                </c:pt>
                <c:pt idx="326">
                  <c:v>42620.4831365741</c:v>
                </c:pt>
                <c:pt idx="327">
                  <c:v>42620.4831481481</c:v>
                </c:pt>
                <c:pt idx="328">
                  <c:v>42620.4831597222</c:v>
                </c:pt>
                <c:pt idx="329">
                  <c:v>42620.4831712963</c:v>
                </c:pt>
                <c:pt idx="330">
                  <c:v>42620.4831828704</c:v>
                </c:pt>
                <c:pt idx="331">
                  <c:v>42620.4831944444</c:v>
                </c:pt>
                <c:pt idx="332">
                  <c:v>42620.4832060185</c:v>
                </c:pt>
                <c:pt idx="333">
                  <c:v>42620.4832175926</c:v>
                </c:pt>
                <c:pt idx="334">
                  <c:v>42620.4832291667</c:v>
                </c:pt>
                <c:pt idx="335">
                  <c:v>42620.4832407407</c:v>
                </c:pt>
                <c:pt idx="336">
                  <c:v>42620.4832523148</c:v>
                </c:pt>
                <c:pt idx="337">
                  <c:v>42620.4832638889</c:v>
                </c:pt>
                <c:pt idx="338">
                  <c:v>42620.483275463</c:v>
                </c:pt>
                <c:pt idx="339">
                  <c:v>42620.483287037</c:v>
                </c:pt>
                <c:pt idx="340">
                  <c:v>42620.4832986111</c:v>
                </c:pt>
                <c:pt idx="341">
                  <c:v>42620.4833101852</c:v>
                </c:pt>
                <c:pt idx="342">
                  <c:v>42620.4842939815</c:v>
                </c:pt>
                <c:pt idx="343">
                  <c:v>42620.4843055556</c:v>
                </c:pt>
                <c:pt idx="344">
                  <c:v>42620.4843171296</c:v>
                </c:pt>
                <c:pt idx="345">
                  <c:v>42620.4843287037</c:v>
                </c:pt>
                <c:pt idx="346">
                  <c:v>42620.4843402778</c:v>
                </c:pt>
                <c:pt idx="347">
                  <c:v>42620.4843518519</c:v>
                </c:pt>
                <c:pt idx="348">
                  <c:v>42620.4843634259</c:v>
                </c:pt>
                <c:pt idx="349">
                  <c:v>42620.484375</c:v>
                </c:pt>
                <c:pt idx="350">
                  <c:v>42620.4843865741</c:v>
                </c:pt>
                <c:pt idx="351">
                  <c:v>42620.4843981481</c:v>
                </c:pt>
                <c:pt idx="352">
                  <c:v>42620.4844097222</c:v>
                </c:pt>
                <c:pt idx="353">
                  <c:v>42620.4844212963</c:v>
                </c:pt>
                <c:pt idx="354">
                  <c:v>42620.4844328704</c:v>
                </c:pt>
                <c:pt idx="355">
                  <c:v>42620.4844444444</c:v>
                </c:pt>
                <c:pt idx="356">
                  <c:v>42620.4844560185</c:v>
                </c:pt>
                <c:pt idx="357">
                  <c:v>42620.4844675926</c:v>
                </c:pt>
                <c:pt idx="358">
                  <c:v>42620.4844791667</c:v>
                </c:pt>
                <c:pt idx="359">
                  <c:v>42620.4844907407</c:v>
                </c:pt>
                <c:pt idx="360">
                  <c:v>42620.4845023148</c:v>
                </c:pt>
                <c:pt idx="361">
                  <c:v>42620.485462963</c:v>
                </c:pt>
                <c:pt idx="362">
                  <c:v>42620.485474537</c:v>
                </c:pt>
                <c:pt idx="363">
                  <c:v>42620.4854861111</c:v>
                </c:pt>
                <c:pt idx="364">
                  <c:v>42620.4854976852</c:v>
                </c:pt>
                <c:pt idx="365">
                  <c:v>42620.4855092593</c:v>
                </c:pt>
                <c:pt idx="366">
                  <c:v>42620.4855208333</c:v>
                </c:pt>
                <c:pt idx="367">
                  <c:v>42620.4855324074</c:v>
                </c:pt>
                <c:pt idx="368">
                  <c:v>42620.4855439815</c:v>
                </c:pt>
                <c:pt idx="369">
                  <c:v>42620.4855555556</c:v>
                </c:pt>
                <c:pt idx="370">
                  <c:v>42620.4855671296</c:v>
                </c:pt>
                <c:pt idx="371">
                  <c:v>42620.4855787037</c:v>
                </c:pt>
                <c:pt idx="372">
                  <c:v>42620.4855902778</c:v>
                </c:pt>
                <c:pt idx="373">
                  <c:v>42620.4856018519</c:v>
                </c:pt>
                <c:pt idx="374">
                  <c:v>42620.4856134259</c:v>
                </c:pt>
                <c:pt idx="375">
                  <c:v>42620.485625</c:v>
                </c:pt>
                <c:pt idx="376">
                  <c:v>42620.4856365741</c:v>
                </c:pt>
                <c:pt idx="377">
                  <c:v>42620.4856481481</c:v>
                </c:pt>
                <c:pt idx="378">
                  <c:v>42620.4856597222</c:v>
                </c:pt>
                <c:pt idx="379">
                  <c:v>42620.4856712963</c:v>
                </c:pt>
              </c:numCache>
            </c:numRef>
          </c:cat>
          <c:val>
            <c:numRef>
              <c:f>Controllers!$V$45:$V$424</c:f>
              <c:numCache>
                <c:formatCode>General</c:formatCode>
                <c:ptCount val="3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</c:numCache>
            </c:numRef>
          </c:val>
        </c:ser>
        <c:ser>
          <c:idx val="2"/>
          <c:order val="2"/>
          <c:tx>
            <c:v>Ctrl c18</c:v>
          </c:tx>
          <c:spPr>
            <a:ln w="28575"/>
          </c:spPr>
          <c:marker>
            <c:symbol val="none"/>
          </c:marker>
          <c:cat>
            <c:numRef>
              <c:f>Controllers!$Z$45:$Z$424</c:f>
              <c:numCache>
                <c:formatCode>General</c:formatCode>
                <c:ptCount val="380"/>
                <c:pt idx="0">
                  <c:v>42620.4615972222</c:v>
                </c:pt>
                <c:pt idx="1">
                  <c:v>42620.4616087963</c:v>
                </c:pt>
                <c:pt idx="2">
                  <c:v>42620.4616203704</c:v>
                </c:pt>
                <c:pt idx="3">
                  <c:v>42620.4616319444</c:v>
                </c:pt>
                <c:pt idx="4">
                  <c:v>42620.4616435185</c:v>
                </c:pt>
                <c:pt idx="5">
                  <c:v>42620.4616550926</c:v>
                </c:pt>
                <c:pt idx="6">
                  <c:v>42620.4616666667</c:v>
                </c:pt>
                <c:pt idx="7">
                  <c:v>42620.4616782407</c:v>
                </c:pt>
                <c:pt idx="8">
                  <c:v>42620.4616898148</c:v>
                </c:pt>
                <c:pt idx="9">
                  <c:v>42620.4617013889</c:v>
                </c:pt>
                <c:pt idx="10">
                  <c:v>42620.461712963</c:v>
                </c:pt>
                <c:pt idx="11">
                  <c:v>42620.461724537</c:v>
                </c:pt>
                <c:pt idx="12">
                  <c:v>42620.4617361111</c:v>
                </c:pt>
                <c:pt idx="13">
                  <c:v>42620.4617476852</c:v>
                </c:pt>
                <c:pt idx="14">
                  <c:v>42620.4617592593</c:v>
                </c:pt>
                <c:pt idx="15">
                  <c:v>42620.4617708333</c:v>
                </c:pt>
                <c:pt idx="16">
                  <c:v>42620.4617824074</c:v>
                </c:pt>
                <c:pt idx="17">
                  <c:v>42620.4617939815</c:v>
                </c:pt>
                <c:pt idx="18">
                  <c:v>42620.4618055556</c:v>
                </c:pt>
                <c:pt idx="19">
                  <c:v>42620.4628587963</c:v>
                </c:pt>
                <c:pt idx="20">
                  <c:v>42620.4628703704</c:v>
                </c:pt>
                <c:pt idx="21">
                  <c:v>42620.4628819444</c:v>
                </c:pt>
                <c:pt idx="22">
                  <c:v>42620.4628935185</c:v>
                </c:pt>
                <c:pt idx="23">
                  <c:v>42620.4629050926</c:v>
                </c:pt>
                <c:pt idx="24">
                  <c:v>42620.4629166667</c:v>
                </c:pt>
                <c:pt idx="25">
                  <c:v>42620.4629282407</c:v>
                </c:pt>
                <c:pt idx="26">
                  <c:v>42620.4629398148</c:v>
                </c:pt>
                <c:pt idx="27">
                  <c:v>42620.4629513889</c:v>
                </c:pt>
                <c:pt idx="28">
                  <c:v>42620.462962963</c:v>
                </c:pt>
                <c:pt idx="29">
                  <c:v>42620.462974537</c:v>
                </c:pt>
                <c:pt idx="30">
                  <c:v>42620.4629861111</c:v>
                </c:pt>
                <c:pt idx="31">
                  <c:v>42620.4629976852</c:v>
                </c:pt>
                <c:pt idx="32">
                  <c:v>42620.4630092593</c:v>
                </c:pt>
                <c:pt idx="33">
                  <c:v>42620.4630208333</c:v>
                </c:pt>
                <c:pt idx="34">
                  <c:v>42620.4630324074</c:v>
                </c:pt>
                <c:pt idx="35">
                  <c:v>42620.4630439815</c:v>
                </c:pt>
                <c:pt idx="36">
                  <c:v>42620.4630555556</c:v>
                </c:pt>
                <c:pt idx="37">
                  <c:v>42620.4630671296</c:v>
                </c:pt>
                <c:pt idx="38">
                  <c:v>42620.4640509259</c:v>
                </c:pt>
                <c:pt idx="39">
                  <c:v>42620.4640625</c:v>
                </c:pt>
                <c:pt idx="40">
                  <c:v>42620.4640740741</c:v>
                </c:pt>
                <c:pt idx="41">
                  <c:v>42620.4640856481</c:v>
                </c:pt>
                <c:pt idx="42">
                  <c:v>42620.4640972222</c:v>
                </c:pt>
                <c:pt idx="43">
                  <c:v>42620.4641087963</c:v>
                </c:pt>
                <c:pt idx="44">
                  <c:v>42620.4641203704</c:v>
                </c:pt>
                <c:pt idx="45">
                  <c:v>42620.4641319444</c:v>
                </c:pt>
                <c:pt idx="46">
                  <c:v>42620.4641435185</c:v>
                </c:pt>
                <c:pt idx="47">
                  <c:v>42620.4641550926</c:v>
                </c:pt>
                <c:pt idx="48">
                  <c:v>42620.4641666667</c:v>
                </c:pt>
                <c:pt idx="49">
                  <c:v>42620.4641782407</c:v>
                </c:pt>
                <c:pt idx="50">
                  <c:v>42620.4641898148</c:v>
                </c:pt>
                <c:pt idx="51">
                  <c:v>42620.4642013889</c:v>
                </c:pt>
                <c:pt idx="52">
                  <c:v>42620.464212963</c:v>
                </c:pt>
                <c:pt idx="53">
                  <c:v>42620.464224537</c:v>
                </c:pt>
                <c:pt idx="54">
                  <c:v>42620.4642361111</c:v>
                </c:pt>
                <c:pt idx="55">
                  <c:v>42620.4642476852</c:v>
                </c:pt>
                <c:pt idx="56">
                  <c:v>42620.4642592593</c:v>
                </c:pt>
                <c:pt idx="57">
                  <c:v>42620.4653356482</c:v>
                </c:pt>
                <c:pt idx="58">
                  <c:v>42620.4653472222</c:v>
                </c:pt>
                <c:pt idx="59">
                  <c:v>42620.4653587963</c:v>
                </c:pt>
                <c:pt idx="60">
                  <c:v>42620.4653703704</c:v>
                </c:pt>
                <c:pt idx="61">
                  <c:v>42620.4653819444</c:v>
                </c:pt>
                <c:pt idx="62">
                  <c:v>42620.4653935185</c:v>
                </c:pt>
                <c:pt idx="63">
                  <c:v>42620.4654050926</c:v>
                </c:pt>
                <c:pt idx="64">
                  <c:v>42620.4654166667</c:v>
                </c:pt>
                <c:pt idx="65">
                  <c:v>42620.4654282407</c:v>
                </c:pt>
                <c:pt idx="66">
                  <c:v>42620.4654398148</c:v>
                </c:pt>
                <c:pt idx="67">
                  <c:v>42620.4654513889</c:v>
                </c:pt>
                <c:pt idx="68">
                  <c:v>42620.465462963</c:v>
                </c:pt>
                <c:pt idx="69">
                  <c:v>42620.465474537</c:v>
                </c:pt>
                <c:pt idx="70">
                  <c:v>42620.4654861111</c:v>
                </c:pt>
                <c:pt idx="71">
                  <c:v>42620.4654976852</c:v>
                </c:pt>
                <c:pt idx="72">
                  <c:v>42620.4655092593</c:v>
                </c:pt>
                <c:pt idx="73">
                  <c:v>42620.4655208333</c:v>
                </c:pt>
                <c:pt idx="74">
                  <c:v>42620.4655324074</c:v>
                </c:pt>
                <c:pt idx="75">
                  <c:v>42620.4655439815</c:v>
                </c:pt>
                <c:pt idx="76">
                  <c:v>42620.4664930556</c:v>
                </c:pt>
                <c:pt idx="77">
                  <c:v>42620.4665046296</c:v>
                </c:pt>
                <c:pt idx="78">
                  <c:v>42620.4665162037</c:v>
                </c:pt>
                <c:pt idx="79">
                  <c:v>42620.4665277778</c:v>
                </c:pt>
                <c:pt idx="80">
                  <c:v>42620.4665393519</c:v>
                </c:pt>
                <c:pt idx="81">
                  <c:v>42620.4665509259</c:v>
                </c:pt>
                <c:pt idx="82">
                  <c:v>42620.4665625</c:v>
                </c:pt>
                <c:pt idx="83">
                  <c:v>42620.4665740741</c:v>
                </c:pt>
                <c:pt idx="84">
                  <c:v>42620.4665856482</c:v>
                </c:pt>
                <c:pt idx="85">
                  <c:v>42620.4665972222</c:v>
                </c:pt>
                <c:pt idx="86">
                  <c:v>42620.4666087963</c:v>
                </c:pt>
                <c:pt idx="87">
                  <c:v>42620.4666203704</c:v>
                </c:pt>
                <c:pt idx="88">
                  <c:v>42620.4666319444</c:v>
                </c:pt>
                <c:pt idx="89">
                  <c:v>42620.4666435185</c:v>
                </c:pt>
                <c:pt idx="90">
                  <c:v>42620.4666550926</c:v>
                </c:pt>
                <c:pt idx="91">
                  <c:v>42620.4666666667</c:v>
                </c:pt>
                <c:pt idx="92">
                  <c:v>42620.4666782407</c:v>
                </c:pt>
                <c:pt idx="93">
                  <c:v>42620.4666898148</c:v>
                </c:pt>
                <c:pt idx="94">
                  <c:v>42620.4667013889</c:v>
                </c:pt>
                <c:pt idx="95">
                  <c:v>42620.4678472222</c:v>
                </c:pt>
                <c:pt idx="96">
                  <c:v>42620.4678587963</c:v>
                </c:pt>
                <c:pt idx="97">
                  <c:v>42620.4678703704</c:v>
                </c:pt>
                <c:pt idx="98">
                  <c:v>42620.4678819444</c:v>
                </c:pt>
                <c:pt idx="99">
                  <c:v>42620.4678935185</c:v>
                </c:pt>
                <c:pt idx="100">
                  <c:v>42620.4679050926</c:v>
                </c:pt>
                <c:pt idx="101">
                  <c:v>42620.4679166667</c:v>
                </c:pt>
                <c:pt idx="102">
                  <c:v>42620.4679282407</c:v>
                </c:pt>
                <c:pt idx="103">
                  <c:v>42620.4679398148</c:v>
                </c:pt>
                <c:pt idx="104">
                  <c:v>42620.4679513889</c:v>
                </c:pt>
                <c:pt idx="105">
                  <c:v>42620.467962963</c:v>
                </c:pt>
                <c:pt idx="106">
                  <c:v>42620.467974537</c:v>
                </c:pt>
                <c:pt idx="107">
                  <c:v>42620.4679861111</c:v>
                </c:pt>
                <c:pt idx="108">
                  <c:v>42620.4679976852</c:v>
                </c:pt>
                <c:pt idx="109">
                  <c:v>42620.4680092593</c:v>
                </c:pt>
                <c:pt idx="110">
                  <c:v>42620.4680208333</c:v>
                </c:pt>
                <c:pt idx="111">
                  <c:v>42620.4680324074</c:v>
                </c:pt>
                <c:pt idx="112">
                  <c:v>42620.4680439815</c:v>
                </c:pt>
                <c:pt idx="113">
                  <c:v>42620.4680555556</c:v>
                </c:pt>
                <c:pt idx="114">
                  <c:v>42620.4693055556</c:v>
                </c:pt>
                <c:pt idx="115">
                  <c:v>42620.4693171296</c:v>
                </c:pt>
                <c:pt idx="116">
                  <c:v>42620.4693287037</c:v>
                </c:pt>
                <c:pt idx="117">
                  <c:v>42620.4693402778</c:v>
                </c:pt>
                <c:pt idx="118">
                  <c:v>42620.4693518519</c:v>
                </c:pt>
                <c:pt idx="119">
                  <c:v>42620.4693634259</c:v>
                </c:pt>
                <c:pt idx="120">
                  <c:v>42620.469375</c:v>
                </c:pt>
                <c:pt idx="121">
                  <c:v>42620.4693865741</c:v>
                </c:pt>
                <c:pt idx="122">
                  <c:v>42620.4693981481</c:v>
                </c:pt>
                <c:pt idx="123">
                  <c:v>42620.4694097222</c:v>
                </c:pt>
                <c:pt idx="124">
                  <c:v>42620.4694212963</c:v>
                </c:pt>
                <c:pt idx="125">
                  <c:v>42620.4694328704</c:v>
                </c:pt>
                <c:pt idx="126">
                  <c:v>42620.4694444444</c:v>
                </c:pt>
                <c:pt idx="127">
                  <c:v>42620.4694560185</c:v>
                </c:pt>
                <c:pt idx="128">
                  <c:v>42620.4694675926</c:v>
                </c:pt>
                <c:pt idx="129">
                  <c:v>42620.4694791667</c:v>
                </c:pt>
                <c:pt idx="130">
                  <c:v>42620.4694907407</c:v>
                </c:pt>
                <c:pt idx="131">
                  <c:v>42620.4695023148</c:v>
                </c:pt>
                <c:pt idx="132">
                  <c:v>42620.4695138889</c:v>
                </c:pt>
                <c:pt idx="133">
                  <c:v>42620.470625</c:v>
                </c:pt>
                <c:pt idx="134">
                  <c:v>42620.4706365741</c:v>
                </c:pt>
                <c:pt idx="135">
                  <c:v>42620.4706481481</c:v>
                </c:pt>
                <c:pt idx="136">
                  <c:v>42620.4706597222</c:v>
                </c:pt>
                <c:pt idx="137">
                  <c:v>42620.4706712963</c:v>
                </c:pt>
                <c:pt idx="138">
                  <c:v>42620.4706828704</c:v>
                </c:pt>
                <c:pt idx="139">
                  <c:v>42620.4706944444</c:v>
                </c:pt>
                <c:pt idx="140">
                  <c:v>42620.4707060185</c:v>
                </c:pt>
                <c:pt idx="141">
                  <c:v>42620.4707175926</c:v>
                </c:pt>
                <c:pt idx="142">
                  <c:v>42620.4707291667</c:v>
                </c:pt>
                <c:pt idx="143">
                  <c:v>42620.4707407407</c:v>
                </c:pt>
                <c:pt idx="144">
                  <c:v>42620.4707523148</c:v>
                </c:pt>
                <c:pt idx="145">
                  <c:v>42620.4707638889</c:v>
                </c:pt>
                <c:pt idx="146">
                  <c:v>42620.470775463</c:v>
                </c:pt>
                <c:pt idx="147">
                  <c:v>42620.470787037</c:v>
                </c:pt>
                <c:pt idx="148">
                  <c:v>42620.4707986111</c:v>
                </c:pt>
                <c:pt idx="149">
                  <c:v>42620.4708101852</c:v>
                </c:pt>
                <c:pt idx="150">
                  <c:v>42620.4708217593</c:v>
                </c:pt>
                <c:pt idx="151">
                  <c:v>42620.4708333333</c:v>
                </c:pt>
                <c:pt idx="152">
                  <c:v>42620.4718055556</c:v>
                </c:pt>
                <c:pt idx="153">
                  <c:v>42620.4718171296</c:v>
                </c:pt>
                <c:pt idx="154">
                  <c:v>42620.4718287037</c:v>
                </c:pt>
                <c:pt idx="155">
                  <c:v>42620.4718402778</c:v>
                </c:pt>
                <c:pt idx="156">
                  <c:v>42620.4718518518</c:v>
                </c:pt>
                <c:pt idx="157">
                  <c:v>42620.4718634259</c:v>
                </c:pt>
                <c:pt idx="158">
                  <c:v>42620.471875</c:v>
                </c:pt>
                <c:pt idx="159">
                  <c:v>42620.4718865741</c:v>
                </c:pt>
                <c:pt idx="160">
                  <c:v>42620.4718981481</c:v>
                </c:pt>
                <c:pt idx="161">
                  <c:v>42620.4719097222</c:v>
                </c:pt>
                <c:pt idx="162">
                  <c:v>42620.4719212963</c:v>
                </c:pt>
                <c:pt idx="163">
                  <c:v>42620.4719328704</c:v>
                </c:pt>
                <c:pt idx="164">
                  <c:v>42620.4719444444</c:v>
                </c:pt>
                <c:pt idx="165">
                  <c:v>42620.4719560185</c:v>
                </c:pt>
                <c:pt idx="166">
                  <c:v>42620.4719675926</c:v>
                </c:pt>
                <c:pt idx="167">
                  <c:v>42620.4719791667</c:v>
                </c:pt>
                <c:pt idx="168">
                  <c:v>42620.4719907407</c:v>
                </c:pt>
                <c:pt idx="169">
                  <c:v>42620.4720023148</c:v>
                </c:pt>
                <c:pt idx="170">
                  <c:v>42620.4720138889</c:v>
                </c:pt>
                <c:pt idx="171">
                  <c:v>42620.4730555556</c:v>
                </c:pt>
                <c:pt idx="172">
                  <c:v>42620.4730671296</c:v>
                </c:pt>
                <c:pt idx="173">
                  <c:v>42620.4730787037</c:v>
                </c:pt>
                <c:pt idx="174">
                  <c:v>42620.4730902778</c:v>
                </c:pt>
                <c:pt idx="175">
                  <c:v>42620.4731018519</c:v>
                </c:pt>
                <c:pt idx="176">
                  <c:v>42620.4731134259</c:v>
                </c:pt>
                <c:pt idx="177">
                  <c:v>42620.473125</c:v>
                </c:pt>
                <c:pt idx="178">
                  <c:v>42620.4731365741</c:v>
                </c:pt>
                <c:pt idx="179">
                  <c:v>42620.4731481482</c:v>
                </c:pt>
                <c:pt idx="180">
                  <c:v>42620.4731597222</c:v>
                </c:pt>
                <c:pt idx="181">
                  <c:v>42620.4731712963</c:v>
                </c:pt>
                <c:pt idx="182">
                  <c:v>42620.4731828704</c:v>
                </c:pt>
                <c:pt idx="183">
                  <c:v>42620.4731944444</c:v>
                </c:pt>
                <c:pt idx="184">
                  <c:v>42620.4732060185</c:v>
                </c:pt>
                <c:pt idx="185">
                  <c:v>42620.4732175926</c:v>
                </c:pt>
                <c:pt idx="186">
                  <c:v>42620.4732291667</c:v>
                </c:pt>
                <c:pt idx="187">
                  <c:v>42620.4732407407</c:v>
                </c:pt>
                <c:pt idx="188">
                  <c:v>42620.4732523148</c:v>
                </c:pt>
                <c:pt idx="189">
                  <c:v>42620.4732638889</c:v>
                </c:pt>
                <c:pt idx="190">
                  <c:v>42620.4742939815</c:v>
                </c:pt>
                <c:pt idx="191">
                  <c:v>42620.4743055556</c:v>
                </c:pt>
                <c:pt idx="192">
                  <c:v>42620.4743171296</c:v>
                </c:pt>
                <c:pt idx="193">
                  <c:v>42620.4743287037</c:v>
                </c:pt>
                <c:pt idx="194">
                  <c:v>42620.4743402778</c:v>
                </c:pt>
                <c:pt idx="195">
                  <c:v>42620.4743518519</c:v>
                </c:pt>
                <c:pt idx="196">
                  <c:v>42620.4743634259</c:v>
                </c:pt>
                <c:pt idx="197">
                  <c:v>42620.474375</c:v>
                </c:pt>
                <c:pt idx="198">
                  <c:v>42620.4743865741</c:v>
                </c:pt>
                <c:pt idx="199">
                  <c:v>42620.4743981482</c:v>
                </c:pt>
                <c:pt idx="200">
                  <c:v>42620.4744097222</c:v>
                </c:pt>
                <c:pt idx="201">
                  <c:v>42620.4744212963</c:v>
                </c:pt>
                <c:pt idx="202">
                  <c:v>42620.4744328704</c:v>
                </c:pt>
                <c:pt idx="203">
                  <c:v>42620.4744444444</c:v>
                </c:pt>
                <c:pt idx="204">
                  <c:v>42620.4744560185</c:v>
                </c:pt>
                <c:pt idx="205">
                  <c:v>42620.4744675926</c:v>
                </c:pt>
                <c:pt idx="206">
                  <c:v>42620.4744791667</c:v>
                </c:pt>
                <c:pt idx="207">
                  <c:v>42620.4744907407</c:v>
                </c:pt>
                <c:pt idx="208">
                  <c:v>42620.4745023148</c:v>
                </c:pt>
                <c:pt idx="209">
                  <c:v>42620.4755787037</c:v>
                </c:pt>
                <c:pt idx="210">
                  <c:v>42620.4755902778</c:v>
                </c:pt>
                <c:pt idx="211">
                  <c:v>42620.4756018519</c:v>
                </c:pt>
                <c:pt idx="212">
                  <c:v>42620.4756134259</c:v>
                </c:pt>
                <c:pt idx="213">
                  <c:v>42620.475625</c:v>
                </c:pt>
                <c:pt idx="214">
                  <c:v>42620.4756365741</c:v>
                </c:pt>
                <c:pt idx="215">
                  <c:v>42620.4756481481</c:v>
                </c:pt>
                <c:pt idx="216">
                  <c:v>42620.4756597222</c:v>
                </c:pt>
                <c:pt idx="217">
                  <c:v>42620.4756712963</c:v>
                </c:pt>
                <c:pt idx="218">
                  <c:v>42620.4756828704</c:v>
                </c:pt>
                <c:pt idx="219">
                  <c:v>42620.4756944444</c:v>
                </c:pt>
                <c:pt idx="220">
                  <c:v>42620.4757060185</c:v>
                </c:pt>
                <c:pt idx="221">
                  <c:v>42620.4757175926</c:v>
                </c:pt>
                <c:pt idx="222">
                  <c:v>42620.4757291667</c:v>
                </c:pt>
                <c:pt idx="223">
                  <c:v>42620.4757407407</c:v>
                </c:pt>
                <c:pt idx="224">
                  <c:v>42620.4757523148</c:v>
                </c:pt>
                <c:pt idx="225">
                  <c:v>42620.4757638889</c:v>
                </c:pt>
                <c:pt idx="226">
                  <c:v>42620.475775463</c:v>
                </c:pt>
                <c:pt idx="227">
                  <c:v>42620.475787037</c:v>
                </c:pt>
                <c:pt idx="228">
                  <c:v>42620.4768402778</c:v>
                </c:pt>
                <c:pt idx="229">
                  <c:v>42620.4768518519</c:v>
                </c:pt>
                <c:pt idx="230">
                  <c:v>42620.4768634259</c:v>
                </c:pt>
                <c:pt idx="231">
                  <c:v>42620.476875</c:v>
                </c:pt>
                <c:pt idx="232">
                  <c:v>42620.4768865741</c:v>
                </c:pt>
                <c:pt idx="233">
                  <c:v>42620.4768981481</c:v>
                </c:pt>
                <c:pt idx="234">
                  <c:v>42620.4769097222</c:v>
                </c:pt>
                <c:pt idx="235">
                  <c:v>42620.4769212963</c:v>
                </c:pt>
                <c:pt idx="236">
                  <c:v>42620.4769328704</c:v>
                </c:pt>
                <c:pt idx="237">
                  <c:v>42620.4769444444</c:v>
                </c:pt>
                <c:pt idx="238">
                  <c:v>42620.4769560185</c:v>
                </c:pt>
                <c:pt idx="239">
                  <c:v>42620.4769675926</c:v>
                </c:pt>
                <c:pt idx="240">
                  <c:v>42620.4769791667</c:v>
                </c:pt>
                <c:pt idx="241">
                  <c:v>42620.4769907407</c:v>
                </c:pt>
                <c:pt idx="242">
                  <c:v>42620.4770023148</c:v>
                </c:pt>
                <c:pt idx="243">
                  <c:v>42620.4770138889</c:v>
                </c:pt>
                <c:pt idx="244">
                  <c:v>42620.477025463</c:v>
                </c:pt>
                <c:pt idx="245">
                  <c:v>42620.477037037</c:v>
                </c:pt>
                <c:pt idx="246">
                  <c:v>42620.4770486111</c:v>
                </c:pt>
                <c:pt idx="247">
                  <c:v>42620.4780092593</c:v>
                </c:pt>
                <c:pt idx="248">
                  <c:v>42620.4780208333</c:v>
                </c:pt>
                <c:pt idx="249">
                  <c:v>42620.4780324074</c:v>
                </c:pt>
                <c:pt idx="250">
                  <c:v>42620.4780439815</c:v>
                </c:pt>
                <c:pt idx="251">
                  <c:v>42620.4780555556</c:v>
                </c:pt>
                <c:pt idx="252">
                  <c:v>42620.4780671296</c:v>
                </c:pt>
                <c:pt idx="253">
                  <c:v>42620.4780787037</c:v>
                </c:pt>
                <c:pt idx="254">
                  <c:v>42620.4780902778</c:v>
                </c:pt>
                <c:pt idx="255">
                  <c:v>42620.4781018519</c:v>
                </c:pt>
                <c:pt idx="256">
                  <c:v>42620.4781134259</c:v>
                </c:pt>
                <c:pt idx="257">
                  <c:v>42620.478125</c:v>
                </c:pt>
                <c:pt idx="258">
                  <c:v>42620.4781365741</c:v>
                </c:pt>
                <c:pt idx="259">
                  <c:v>42620.4781481481</c:v>
                </c:pt>
                <c:pt idx="260">
                  <c:v>42620.4781597222</c:v>
                </c:pt>
                <c:pt idx="261">
                  <c:v>42620.4781712963</c:v>
                </c:pt>
                <c:pt idx="262">
                  <c:v>42620.4781828704</c:v>
                </c:pt>
                <c:pt idx="263">
                  <c:v>42620.4781944444</c:v>
                </c:pt>
                <c:pt idx="264">
                  <c:v>42620.4782060185</c:v>
                </c:pt>
                <c:pt idx="265">
                  <c:v>42620.4782175926</c:v>
                </c:pt>
                <c:pt idx="266">
                  <c:v>42620.479224537</c:v>
                </c:pt>
                <c:pt idx="267">
                  <c:v>42620.4792361111</c:v>
                </c:pt>
                <c:pt idx="268">
                  <c:v>42620.4792476852</c:v>
                </c:pt>
                <c:pt idx="269">
                  <c:v>42620.4792592593</c:v>
                </c:pt>
                <c:pt idx="270">
                  <c:v>42620.4792708333</c:v>
                </c:pt>
                <c:pt idx="271">
                  <c:v>42620.4792824074</c:v>
                </c:pt>
                <c:pt idx="272">
                  <c:v>42620.4792939815</c:v>
                </c:pt>
                <c:pt idx="273">
                  <c:v>42620.4793055556</c:v>
                </c:pt>
                <c:pt idx="274">
                  <c:v>42620.4793171296</c:v>
                </c:pt>
                <c:pt idx="275">
                  <c:v>42620.4793287037</c:v>
                </c:pt>
                <c:pt idx="276">
                  <c:v>42620.4793402778</c:v>
                </c:pt>
                <c:pt idx="277">
                  <c:v>42620.4793518518</c:v>
                </c:pt>
                <c:pt idx="278">
                  <c:v>42620.4793634259</c:v>
                </c:pt>
                <c:pt idx="279">
                  <c:v>42620.479375</c:v>
                </c:pt>
                <c:pt idx="280">
                  <c:v>42620.4793865741</c:v>
                </c:pt>
                <c:pt idx="281">
                  <c:v>42620.4793981481</c:v>
                </c:pt>
                <c:pt idx="282">
                  <c:v>42620.4794097222</c:v>
                </c:pt>
                <c:pt idx="283">
                  <c:v>42620.4794212963</c:v>
                </c:pt>
                <c:pt idx="284">
                  <c:v>42620.4794328704</c:v>
                </c:pt>
                <c:pt idx="285">
                  <c:v>42620.4805324074</c:v>
                </c:pt>
                <c:pt idx="286">
                  <c:v>42620.4805439815</c:v>
                </c:pt>
                <c:pt idx="287">
                  <c:v>42620.4805555556</c:v>
                </c:pt>
                <c:pt idx="288">
                  <c:v>42620.4805671296</c:v>
                </c:pt>
                <c:pt idx="289">
                  <c:v>42620.4805787037</c:v>
                </c:pt>
                <c:pt idx="290">
                  <c:v>42620.4805902778</c:v>
                </c:pt>
                <c:pt idx="291">
                  <c:v>42620.4806018519</c:v>
                </c:pt>
                <c:pt idx="292">
                  <c:v>42620.4806134259</c:v>
                </c:pt>
                <c:pt idx="293">
                  <c:v>42620.480625</c:v>
                </c:pt>
                <c:pt idx="294">
                  <c:v>42620.4806365741</c:v>
                </c:pt>
                <c:pt idx="295">
                  <c:v>42620.4806481482</c:v>
                </c:pt>
                <c:pt idx="296">
                  <c:v>42620.4806597222</c:v>
                </c:pt>
                <c:pt idx="297">
                  <c:v>42620.4806712963</c:v>
                </c:pt>
                <c:pt idx="298">
                  <c:v>42620.4806828704</c:v>
                </c:pt>
                <c:pt idx="299">
                  <c:v>42620.4806944444</c:v>
                </c:pt>
                <c:pt idx="300">
                  <c:v>42620.4807060185</c:v>
                </c:pt>
                <c:pt idx="301">
                  <c:v>42620.4807175926</c:v>
                </c:pt>
                <c:pt idx="302">
                  <c:v>42620.4807291667</c:v>
                </c:pt>
                <c:pt idx="303">
                  <c:v>42620.4807407407</c:v>
                </c:pt>
                <c:pt idx="304">
                  <c:v>42620.4818518519</c:v>
                </c:pt>
                <c:pt idx="305">
                  <c:v>42620.4818634259</c:v>
                </c:pt>
                <c:pt idx="306">
                  <c:v>42620.481875</c:v>
                </c:pt>
                <c:pt idx="307">
                  <c:v>42620.4818865741</c:v>
                </c:pt>
                <c:pt idx="308">
                  <c:v>42620.4818981482</c:v>
                </c:pt>
                <c:pt idx="309">
                  <c:v>42620.4819097222</c:v>
                </c:pt>
                <c:pt idx="310">
                  <c:v>42620.4819212963</c:v>
                </c:pt>
                <c:pt idx="311">
                  <c:v>42620.4819328704</c:v>
                </c:pt>
                <c:pt idx="312">
                  <c:v>42620.4819444444</c:v>
                </c:pt>
                <c:pt idx="313">
                  <c:v>42620.4819560185</c:v>
                </c:pt>
                <c:pt idx="314">
                  <c:v>42620.4819675926</c:v>
                </c:pt>
                <c:pt idx="315">
                  <c:v>42620.4819791667</c:v>
                </c:pt>
                <c:pt idx="316">
                  <c:v>42620.4819907407</c:v>
                </c:pt>
                <c:pt idx="317">
                  <c:v>42620.4820023148</c:v>
                </c:pt>
                <c:pt idx="318">
                  <c:v>42620.4820138889</c:v>
                </c:pt>
                <c:pt idx="319">
                  <c:v>42620.482025463</c:v>
                </c:pt>
                <c:pt idx="320">
                  <c:v>42620.482037037</c:v>
                </c:pt>
                <c:pt idx="321">
                  <c:v>42620.4820486111</c:v>
                </c:pt>
                <c:pt idx="322">
                  <c:v>42620.4820601852</c:v>
                </c:pt>
                <c:pt idx="323">
                  <c:v>42620.4831018519</c:v>
                </c:pt>
                <c:pt idx="324">
                  <c:v>42620.4831134259</c:v>
                </c:pt>
                <c:pt idx="325">
                  <c:v>42620.483125</c:v>
                </c:pt>
                <c:pt idx="326">
                  <c:v>42620.4831365741</c:v>
                </c:pt>
                <c:pt idx="327">
                  <c:v>42620.4831481481</c:v>
                </c:pt>
                <c:pt idx="328">
                  <c:v>42620.4831597222</c:v>
                </c:pt>
                <c:pt idx="329">
                  <c:v>42620.4831712963</c:v>
                </c:pt>
                <c:pt idx="330">
                  <c:v>42620.4831828704</c:v>
                </c:pt>
                <c:pt idx="331">
                  <c:v>42620.4831944444</c:v>
                </c:pt>
                <c:pt idx="332">
                  <c:v>42620.4832060185</c:v>
                </c:pt>
                <c:pt idx="333">
                  <c:v>42620.4832175926</c:v>
                </c:pt>
                <c:pt idx="334">
                  <c:v>42620.4832291667</c:v>
                </c:pt>
                <c:pt idx="335">
                  <c:v>42620.4832407407</c:v>
                </c:pt>
                <c:pt idx="336">
                  <c:v>42620.4832523148</c:v>
                </c:pt>
                <c:pt idx="337">
                  <c:v>42620.4832638889</c:v>
                </c:pt>
                <c:pt idx="338">
                  <c:v>42620.483275463</c:v>
                </c:pt>
                <c:pt idx="339">
                  <c:v>42620.483287037</c:v>
                </c:pt>
                <c:pt idx="340">
                  <c:v>42620.4832986111</c:v>
                </c:pt>
                <c:pt idx="341">
                  <c:v>42620.4833101852</c:v>
                </c:pt>
                <c:pt idx="342">
                  <c:v>42620.4842939815</c:v>
                </c:pt>
                <c:pt idx="343">
                  <c:v>42620.4843055556</c:v>
                </c:pt>
                <c:pt idx="344">
                  <c:v>42620.4843171296</c:v>
                </c:pt>
                <c:pt idx="345">
                  <c:v>42620.4843287037</c:v>
                </c:pt>
                <c:pt idx="346">
                  <c:v>42620.4843402778</c:v>
                </c:pt>
                <c:pt idx="347">
                  <c:v>42620.4843518519</c:v>
                </c:pt>
                <c:pt idx="348">
                  <c:v>42620.4843634259</c:v>
                </c:pt>
                <c:pt idx="349">
                  <c:v>42620.484375</c:v>
                </c:pt>
                <c:pt idx="350">
                  <c:v>42620.4843865741</c:v>
                </c:pt>
                <c:pt idx="351">
                  <c:v>42620.4843981481</c:v>
                </c:pt>
                <c:pt idx="352">
                  <c:v>42620.4844097222</c:v>
                </c:pt>
                <c:pt idx="353">
                  <c:v>42620.4844212963</c:v>
                </c:pt>
                <c:pt idx="354">
                  <c:v>42620.4844328704</c:v>
                </c:pt>
                <c:pt idx="355">
                  <c:v>42620.4844444444</c:v>
                </c:pt>
                <c:pt idx="356">
                  <c:v>42620.4844560185</c:v>
                </c:pt>
                <c:pt idx="357">
                  <c:v>42620.4844675926</c:v>
                </c:pt>
                <c:pt idx="358">
                  <c:v>42620.4844791667</c:v>
                </c:pt>
                <c:pt idx="359">
                  <c:v>42620.4844907407</c:v>
                </c:pt>
                <c:pt idx="360">
                  <c:v>42620.4845023148</c:v>
                </c:pt>
                <c:pt idx="361">
                  <c:v>42620.485462963</c:v>
                </c:pt>
                <c:pt idx="362">
                  <c:v>42620.485474537</c:v>
                </c:pt>
                <c:pt idx="363">
                  <c:v>42620.4854861111</c:v>
                </c:pt>
                <c:pt idx="364">
                  <c:v>42620.4854976852</c:v>
                </c:pt>
                <c:pt idx="365">
                  <c:v>42620.4855092593</c:v>
                </c:pt>
                <c:pt idx="366">
                  <c:v>42620.4855208333</c:v>
                </c:pt>
                <c:pt idx="367">
                  <c:v>42620.4855324074</c:v>
                </c:pt>
                <c:pt idx="368">
                  <c:v>42620.4855439815</c:v>
                </c:pt>
                <c:pt idx="369">
                  <c:v>42620.4855555556</c:v>
                </c:pt>
                <c:pt idx="370">
                  <c:v>42620.4855671296</c:v>
                </c:pt>
                <c:pt idx="371">
                  <c:v>42620.4855787037</c:v>
                </c:pt>
                <c:pt idx="372">
                  <c:v>42620.4855902778</c:v>
                </c:pt>
                <c:pt idx="373">
                  <c:v>42620.4856018519</c:v>
                </c:pt>
                <c:pt idx="374">
                  <c:v>42620.4856134259</c:v>
                </c:pt>
                <c:pt idx="375">
                  <c:v>42620.485625</c:v>
                </c:pt>
                <c:pt idx="376">
                  <c:v>42620.4856365741</c:v>
                </c:pt>
                <c:pt idx="377">
                  <c:v>42620.4856481481</c:v>
                </c:pt>
                <c:pt idx="378">
                  <c:v>42620.4856597222</c:v>
                </c:pt>
                <c:pt idx="379">
                  <c:v>42620.4856712963</c:v>
                </c:pt>
              </c:numCache>
            </c:numRef>
          </c:cat>
          <c:val>
            <c:numRef>
              <c:f>Controllers!$AG$45:$AG$424</c:f>
              <c:numCache>
                <c:formatCode>General</c:formatCode>
                <c:ptCount val="3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1.1</c:v>
                </c:pt>
                <c:pt idx="58">
                  <c:v>1.3</c:v>
                </c:pt>
                <c:pt idx="59">
                  <c:v>0.6</c:v>
                </c:pt>
                <c:pt idx="60">
                  <c:v>0.3</c:v>
                </c:pt>
                <c:pt idx="61">
                  <c:v>0.8</c:v>
                </c:pt>
                <c:pt idx="62">
                  <c:v>0.4</c:v>
                </c:pt>
                <c:pt idx="63">
                  <c:v>0.2</c:v>
                </c:pt>
                <c:pt idx="64">
                  <c:v>0.3</c:v>
                </c:pt>
                <c:pt idx="65">
                  <c:v>0.8</c:v>
                </c:pt>
                <c:pt idx="66">
                  <c:v>0.3</c:v>
                </c:pt>
                <c:pt idx="67">
                  <c:v>1.9</c:v>
                </c:pt>
                <c:pt idx="68">
                  <c:v>0.2</c:v>
                </c:pt>
                <c:pt idx="69">
                  <c:v>1</c:v>
                </c:pt>
                <c:pt idx="70">
                  <c:v>0.2</c:v>
                </c:pt>
                <c:pt idx="71">
                  <c:v>1.5</c:v>
                </c:pt>
                <c:pt idx="72">
                  <c:v>0.3</c:v>
                </c:pt>
                <c:pt idx="73">
                  <c:v>1.6</c:v>
                </c:pt>
                <c:pt idx="74">
                  <c:v>0.4</c:v>
                </c:pt>
                <c:pt idx="75">
                  <c:v>1.6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Date/Time</a:t>
                </a:r>
              </a:p>
            </c:rich>
          </c:tx>
          <c:layout/>
        </c:title>
        <c:numFmt formatCode="ddd m/d/yy hh:mm:ss" sourceLinked="0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Service Time ms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guds.847c8e32.tegu-2016.09.07.11.03.56 asvc_t: Avg Service Time of
    Active Transactions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Ctrl c0</c:v>
          </c:tx>
          <c:spPr>
            <a:ln w="28575"/>
          </c:spPr>
          <c:marker>
            <c:symbol val="none"/>
          </c:marker>
          <c:cat>
            <c:numRef>
              <c:f>Controllers!$D$45:$D$424</c:f>
              <c:numCache>
                <c:formatCode>General</c:formatCode>
                <c:ptCount val="380"/>
                <c:pt idx="0">
                  <c:v>42620.4615972222</c:v>
                </c:pt>
                <c:pt idx="1">
                  <c:v>42620.4616087963</c:v>
                </c:pt>
                <c:pt idx="2">
                  <c:v>42620.4616203704</c:v>
                </c:pt>
                <c:pt idx="3">
                  <c:v>42620.4616319444</c:v>
                </c:pt>
                <c:pt idx="4">
                  <c:v>42620.4616435185</c:v>
                </c:pt>
                <c:pt idx="5">
                  <c:v>42620.4616550926</c:v>
                </c:pt>
                <c:pt idx="6">
                  <c:v>42620.4616666667</c:v>
                </c:pt>
                <c:pt idx="7">
                  <c:v>42620.4616782407</c:v>
                </c:pt>
                <c:pt idx="8">
                  <c:v>42620.4616898148</c:v>
                </c:pt>
                <c:pt idx="9">
                  <c:v>42620.4617013889</c:v>
                </c:pt>
                <c:pt idx="10">
                  <c:v>42620.461712963</c:v>
                </c:pt>
                <c:pt idx="11">
                  <c:v>42620.461724537</c:v>
                </c:pt>
                <c:pt idx="12">
                  <c:v>42620.4617361111</c:v>
                </c:pt>
                <c:pt idx="13">
                  <c:v>42620.4617476852</c:v>
                </c:pt>
                <c:pt idx="14">
                  <c:v>42620.4617592593</c:v>
                </c:pt>
                <c:pt idx="15">
                  <c:v>42620.4617708333</c:v>
                </c:pt>
                <c:pt idx="16">
                  <c:v>42620.4617824074</c:v>
                </c:pt>
                <c:pt idx="17">
                  <c:v>42620.4617939815</c:v>
                </c:pt>
                <c:pt idx="18">
                  <c:v>42620.4618055556</c:v>
                </c:pt>
                <c:pt idx="19">
                  <c:v>42620.4628587963</c:v>
                </c:pt>
                <c:pt idx="20">
                  <c:v>42620.4628703704</c:v>
                </c:pt>
                <c:pt idx="21">
                  <c:v>42620.4628819444</c:v>
                </c:pt>
                <c:pt idx="22">
                  <c:v>42620.4628935185</c:v>
                </c:pt>
                <c:pt idx="23">
                  <c:v>42620.4629050926</c:v>
                </c:pt>
                <c:pt idx="24">
                  <c:v>42620.4629166667</c:v>
                </c:pt>
                <c:pt idx="25">
                  <c:v>42620.4629282407</c:v>
                </c:pt>
                <c:pt idx="26">
                  <c:v>42620.4629398148</c:v>
                </c:pt>
                <c:pt idx="27">
                  <c:v>42620.4629513889</c:v>
                </c:pt>
                <c:pt idx="28">
                  <c:v>42620.462962963</c:v>
                </c:pt>
                <c:pt idx="29">
                  <c:v>42620.462974537</c:v>
                </c:pt>
                <c:pt idx="30">
                  <c:v>42620.4629861111</c:v>
                </c:pt>
                <c:pt idx="31">
                  <c:v>42620.4629976852</c:v>
                </c:pt>
                <c:pt idx="32">
                  <c:v>42620.4630092593</c:v>
                </c:pt>
                <c:pt idx="33">
                  <c:v>42620.4630208333</c:v>
                </c:pt>
                <c:pt idx="34">
                  <c:v>42620.4630324074</c:v>
                </c:pt>
                <c:pt idx="35">
                  <c:v>42620.4630439815</c:v>
                </c:pt>
                <c:pt idx="36">
                  <c:v>42620.4630555556</c:v>
                </c:pt>
                <c:pt idx="37">
                  <c:v>42620.4630671296</c:v>
                </c:pt>
                <c:pt idx="38">
                  <c:v>42620.4640509259</c:v>
                </c:pt>
                <c:pt idx="39">
                  <c:v>42620.4640625</c:v>
                </c:pt>
                <c:pt idx="40">
                  <c:v>42620.4640740741</c:v>
                </c:pt>
                <c:pt idx="41">
                  <c:v>42620.4640856481</c:v>
                </c:pt>
                <c:pt idx="42">
                  <c:v>42620.4640972222</c:v>
                </c:pt>
                <c:pt idx="43">
                  <c:v>42620.4641087963</c:v>
                </c:pt>
                <c:pt idx="44">
                  <c:v>42620.4641203704</c:v>
                </c:pt>
                <c:pt idx="45">
                  <c:v>42620.4641319444</c:v>
                </c:pt>
                <c:pt idx="46">
                  <c:v>42620.4641435185</c:v>
                </c:pt>
                <c:pt idx="47">
                  <c:v>42620.4641550926</c:v>
                </c:pt>
                <c:pt idx="48">
                  <c:v>42620.4641666667</c:v>
                </c:pt>
                <c:pt idx="49">
                  <c:v>42620.4641782407</c:v>
                </c:pt>
                <c:pt idx="50">
                  <c:v>42620.4641898148</c:v>
                </c:pt>
                <c:pt idx="51">
                  <c:v>42620.4642013889</c:v>
                </c:pt>
                <c:pt idx="52">
                  <c:v>42620.464212963</c:v>
                </c:pt>
                <c:pt idx="53">
                  <c:v>42620.464224537</c:v>
                </c:pt>
                <c:pt idx="54">
                  <c:v>42620.4642361111</c:v>
                </c:pt>
                <c:pt idx="55">
                  <c:v>42620.4642476852</c:v>
                </c:pt>
                <c:pt idx="56">
                  <c:v>42620.4642592593</c:v>
                </c:pt>
                <c:pt idx="57">
                  <c:v>42620.4653356482</c:v>
                </c:pt>
                <c:pt idx="58">
                  <c:v>42620.4653472222</c:v>
                </c:pt>
                <c:pt idx="59">
                  <c:v>42620.4653587963</c:v>
                </c:pt>
                <c:pt idx="60">
                  <c:v>42620.4653703704</c:v>
                </c:pt>
                <c:pt idx="61">
                  <c:v>42620.4653819444</c:v>
                </c:pt>
                <c:pt idx="62">
                  <c:v>42620.4653935185</c:v>
                </c:pt>
                <c:pt idx="63">
                  <c:v>42620.4654050926</c:v>
                </c:pt>
                <c:pt idx="64">
                  <c:v>42620.4654166667</c:v>
                </c:pt>
                <c:pt idx="65">
                  <c:v>42620.4654282407</c:v>
                </c:pt>
                <c:pt idx="66">
                  <c:v>42620.4654398148</c:v>
                </c:pt>
                <c:pt idx="67">
                  <c:v>42620.4654513889</c:v>
                </c:pt>
                <c:pt idx="68">
                  <c:v>42620.465462963</c:v>
                </c:pt>
                <c:pt idx="69">
                  <c:v>42620.465474537</c:v>
                </c:pt>
                <c:pt idx="70">
                  <c:v>42620.4654861111</c:v>
                </c:pt>
                <c:pt idx="71">
                  <c:v>42620.4654976852</c:v>
                </c:pt>
                <c:pt idx="72">
                  <c:v>42620.4655092593</c:v>
                </c:pt>
                <c:pt idx="73">
                  <c:v>42620.4655208333</c:v>
                </c:pt>
                <c:pt idx="74">
                  <c:v>42620.4655324074</c:v>
                </c:pt>
                <c:pt idx="75">
                  <c:v>42620.4655439815</c:v>
                </c:pt>
                <c:pt idx="76">
                  <c:v>42620.4664930556</c:v>
                </c:pt>
                <c:pt idx="77">
                  <c:v>42620.4665046296</c:v>
                </c:pt>
                <c:pt idx="78">
                  <c:v>42620.4665162037</c:v>
                </c:pt>
                <c:pt idx="79">
                  <c:v>42620.4665277778</c:v>
                </c:pt>
                <c:pt idx="80">
                  <c:v>42620.4665393519</c:v>
                </c:pt>
                <c:pt idx="81">
                  <c:v>42620.4665509259</c:v>
                </c:pt>
                <c:pt idx="82">
                  <c:v>42620.4665625</c:v>
                </c:pt>
                <c:pt idx="83">
                  <c:v>42620.4665740741</c:v>
                </c:pt>
                <c:pt idx="84">
                  <c:v>42620.4665856482</c:v>
                </c:pt>
                <c:pt idx="85">
                  <c:v>42620.4665972222</c:v>
                </c:pt>
                <c:pt idx="86">
                  <c:v>42620.4666087963</c:v>
                </c:pt>
                <c:pt idx="87">
                  <c:v>42620.4666203704</c:v>
                </c:pt>
                <c:pt idx="88">
                  <c:v>42620.4666319444</c:v>
                </c:pt>
                <c:pt idx="89">
                  <c:v>42620.4666435185</c:v>
                </c:pt>
                <c:pt idx="90">
                  <c:v>42620.4666550926</c:v>
                </c:pt>
                <c:pt idx="91">
                  <c:v>42620.4666666667</c:v>
                </c:pt>
                <c:pt idx="92">
                  <c:v>42620.4666782407</c:v>
                </c:pt>
                <c:pt idx="93">
                  <c:v>42620.4666898148</c:v>
                </c:pt>
                <c:pt idx="94">
                  <c:v>42620.4667013889</c:v>
                </c:pt>
                <c:pt idx="95">
                  <c:v>42620.4678472222</c:v>
                </c:pt>
                <c:pt idx="96">
                  <c:v>42620.4678587963</c:v>
                </c:pt>
                <c:pt idx="97">
                  <c:v>42620.4678703704</c:v>
                </c:pt>
                <c:pt idx="98">
                  <c:v>42620.4678819444</c:v>
                </c:pt>
                <c:pt idx="99">
                  <c:v>42620.4678935185</c:v>
                </c:pt>
                <c:pt idx="100">
                  <c:v>42620.4679050926</c:v>
                </c:pt>
                <c:pt idx="101">
                  <c:v>42620.4679166667</c:v>
                </c:pt>
                <c:pt idx="102">
                  <c:v>42620.4679282407</c:v>
                </c:pt>
                <c:pt idx="103">
                  <c:v>42620.4679398148</c:v>
                </c:pt>
                <c:pt idx="104">
                  <c:v>42620.4679513889</c:v>
                </c:pt>
                <c:pt idx="105">
                  <c:v>42620.467962963</c:v>
                </c:pt>
                <c:pt idx="106">
                  <c:v>42620.467974537</c:v>
                </c:pt>
                <c:pt idx="107">
                  <c:v>42620.4679861111</c:v>
                </c:pt>
                <c:pt idx="108">
                  <c:v>42620.4679976852</c:v>
                </c:pt>
                <c:pt idx="109">
                  <c:v>42620.4680092593</c:v>
                </c:pt>
                <c:pt idx="110">
                  <c:v>42620.4680208333</c:v>
                </c:pt>
                <c:pt idx="111">
                  <c:v>42620.4680324074</c:v>
                </c:pt>
                <c:pt idx="112">
                  <c:v>42620.4680439815</c:v>
                </c:pt>
                <c:pt idx="113">
                  <c:v>42620.4680555556</c:v>
                </c:pt>
                <c:pt idx="114">
                  <c:v>42620.4693055556</c:v>
                </c:pt>
                <c:pt idx="115">
                  <c:v>42620.4693171296</c:v>
                </c:pt>
                <c:pt idx="116">
                  <c:v>42620.4693287037</c:v>
                </c:pt>
                <c:pt idx="117">
                  <c:v>42620.4693402778</c:v>
                </c:pt>
                <c:pt idx="118">
                  <c:v>42620.4693518519</c:v>
                </c:pt>
                <c:pt idx="119">
                  <c:v>42620.4693634259</c:v>
                </c:pt>
                <c:pt idx="120">
                  <c:v>42620.469375</c:v>
                </c:pt>
                <c:pt idx="121">
                  <c:v>42620.4693865741</c:v>
                </c:pt>
                <c:pt idx="122">
                  <c:v>42620.4693981481</c:v>
                </c:pt>
                <c:pt idx="123">
                  <c:v>42620.4694097222</c:v>
                </c:pt>
                <c:pt idx="124">
                  <c:v>42620.4694212963</c:v>
                </c:pt>
                <c:pt idx="125">
                  <c:v>42620.4694328704</c:v>
                </c:pt>
                <c:pt idx="126">
                  <c:v>42620.4694444444</c:v>
                </c:pt>
                <c:pt idx="127">
                  <c:v>42620.4694560185</c:v>
                </c:pt>
                <c:pt idx="128">
                  <c:v>42620.4694675926</c:v>
                </c:pt>
                <c:pt idx="129">
                  <c:v>42620.4694791667</c:v>
                </c:pt>
                <c:pt idx="130">
                  <c:v>42620.4694907407</c:v>
                </c:pt>
                <c:pt idx="131">
                  <c:v>42620.4695023148</c:v>
                </c:pt>
                <c:pt idx="132">
                  <c:v>42620.4695138889</c:v>
                </c:pt>
                <c:pt idx="133">
                  <c:v>42620.470625</c:v>
                </c:pt>
                <c:pt idx="134">
                  <c:v>42620.4706365741</c:v>
                </c:pt>
                <c:pt idx="135">
                  <c:v>42620.4706481481</c:v>
                </c:pt>
                <c:pt idx="136">
                  <c:v>42620.4706597222</c:v>
                </c:pt>
                <c:pt idx="137">
                  <c:v>42620.4706712963</c:v>
                </c:pt>
                <c:pt idx="138">
                  <c:v>42620.4706828704</c:v>
                </c:pt>
                <c:pt idx="139">
                  <c:v>42620.4706944444</c:v>
                </c:pt>
                <c:pt idx="140">
                  <c:v>42620.4707060185</c:v>
                </c:pt>
                <c:pt idx="141">
                  <c:v>42620.4707175926</c:v>
                </c:pt>
                <c:pt idx="142">
                  <c:v>42620.4707291667</c:v>
                </c:pt>
                <c:pt idx="143">
                  <c:v>42620.4707407407</c:v>
                </c:pt>
                <c:pt idx="144">
                  <c:v>42620.4707523148</c:v>
                </c:pt>
                <c:pt idx="145">
                  <c:v>42620.4707638889</c:v>
                </c:pt>
                <c:pt idx="146">
                  <c:v>42620.470775463</c:v>
                </c:pt>
                <c:pt idx="147">
                  <c:v>42620.470787037</c:v>
                </c:pt>
                <c:pt idx="148">
                  <c:v>42620.4707986111</c:v>
                </c:pt>
                <c:pt idx="149">
                  <c:v>42620.4708101852</c:v>
                </c:pt>
                <c:pt idx="150">
                  <c:v>42620.4708217593</c:v>
                </c:pt>
                <c:pt idx="151">
                  <c:v>42620.4708333333</c:v>
                </c:pt>
                <c:pt idx="152">
                  <c:v>42620.4718055556</c:v>
                </c:pt>
                <c:pt idx="153">
                  <c:v>42620.4718171296</c:v>
                </c:pt>
                <c:pt idx="154">
                  <c:v>42620.4718287037</c:v>
                </c:pt>
                <c:pt idx="155">
                  <c:v>42620.4718402778</c:v>
                </c:pt>
                <c:pt idx="156">
                  <c:v>42620.4718518518</c:v>
                </c:pt>
                <c:pt idx="157">
                  <c:v>42620.4718634259</c:v>
                </c:pt>
                <c:pt idx="158">
                  <c:v>42620.471875</c:v>
                </c:pt>
                <c:pt idx="159">
                  <c:v>42620.4718865741</c:v>
                </c:pt>
                <c:pt idx="160">
                  <c:v>42620.4718981481</c:v>
                </c:pt>
                <c:pt idx="161">
                  <c:v>42620.4719097222</c:v>
                </c:pt>
                <c:pt idx="162">
                  <c:v>42620.4719212963</c:v>
                </c:pt>
                <c:pt idx="163">
                  <c:v>42620.4719328704</c:v>
                </c:pt>
                <c:pt idx="164">
                  <c:v>42620.4719444444</c:v>
                </c:pt>
                <c:pt idx="165">
                  <c:v>42620.4719560185</c:v>
                </c:pt>
                <c:pt idx="166">
                  <c:v>42620.4719675926</c:v>
                </c:pt>
                <c:pt idx="167">
                  <c:v>42620.4719791667</c:v>
                </c:pt>
                <c:pt idx="168">
                  <c:v>42620.4719907407</c:v>
                </c:pt>
                <c:pt idx="169">
                  <c:v>42620.4720023148</c:v>
                </c:pt>
                <c:pt idx="170">
                  <c:v>42620.4720138889</c:v>
                </c:pt>
                <c:pt idx="171">
                  <c:v>42620.4730555556</c:v>
                </c:pt>
                <c:pt idx="172">
                  <c:v>42620.4730671296</c:v>
                </c:pt>
                <c:pt idx="173">
                  <c:v>42620.4730787037</c:v>
                </c:pt>
                <c:pt idx="174">
                  <c:v>42620.4730902778</c:v>
                </c:pt>
                <c:pt idx="175">
                  <c:v>42620.4731018519</c:v>
                </c:pt>
                <c:pt idx="176">
                  <c:v>42620.4731134259</c:v>
                </c:pt>
                <c:pt idx="177">
                  <c:v>42620.473125</c:v>
                </c:pt>
                <c:pt idx="178">
                  <c:v>42620.4731365741</c:v>
                </c:pt>
                <c:pt idx="179">
                  <c:v>42620.4731481482</c:v>
                </c:pt>
                <c:pt idx="180">
                  <c:v>42620.4731597222</c:v>
                </c:pt>
                <c:pt idx="181">
                  <c:v>42620.4731712963</c:v>
                </c:pt>
                <c:pt idx="182">
                  <c:v>42620.4731828704</c:v>
                </c:pt>
                <c:pt idx="183">
                  <c:v>42620.4731944444</c:v>
                </c:pt>
                <c:pt idx="184">
                  <c:v>42620.4732060185</c:v>
                </c:pt>
                <c:pt idx="185">
                  <c:v>42620.4732175926</c:v>
                </c:pt>
                <c:pt idx="186">
                  <c:v>42620.4732291667</c:v>
                </c:pt>
                <c:pt idx="187">
                  <c:v>42620.4732407407</c:v>
                </c:pt>
                <c:pt idx="188">
                  <c:v>42620.4732523148</c:v>
                </c:pt>
                <c:pt idx="189">
                  <c:v>42620.4732638889</c:v>
                </c:pt>
                <c:pt idx="190">
                  <c:v>42620.4742939815</c:v>
                </c:pt>
                <c:pt idx="191">
                  <c:v>42620.4743055556</c:v>
                </c:pt>
                <c:pt idx="192">
                  <c:v>42620.4743171296</c:v>
                </c:pt>
                <c:pt idx="193">
                  <c:v>42620.4743287037</c:v>
                </c:pt>
                <c:pt idx="194">
                  <c:v>42620.4743402778</c:v>
                </c:pt>
                <c:pt idx="195">
                  <c:v>42620.4743518519</c:v>
                </c:pt>
                <c:pt idx="196">
                  <c:v>42620.4743634259</c:v>
                </c:pt>
                <c:pt idx="197">
                  <c:v>42620.474375</c:v>
                </c:pt>
                <c:pt idx="198">
                  <c:v>42620.4743865741</c:v>
                </c:pt>
                <c:pt idx="199">
                  <c:v>42620.4743981482</c:v>
                </c:pt>
                <c:pt idx="200">
                  <c:v>42620.4744097222</c:v>
                </c:pt>
                <c:pt idx="201">
                  <c:v>42620.4744212963</c:v>
                </c:pt>
                <c:pt idx="202">
                  <c:v>42620.4744328704</c:v>
                </c:pt>
                <c:pt idx="203">
                  <c:v>42620.4744444444</c:v>
                </c:pt>
                <c:pt idx="204">
                  <c:v>42620.4744560185</c:v>
                </c:pt>
                <c:pt idx="205">
                  <c:v>42620.4744675926</c:v>
                </c:pt>
                <c:pt idx="206">
                  <c:v>42620.4744791667</c:v>
                </c:pt>
                <c:pt idx="207">
                  <c:v>42620.4744907407</c:v>
                </c:pt>
                <c:pt idx="208">
                  <c:v>42620.4745023148</c:v>
                </c:pt>
                <c:pt idx="209">
                  <c:v>42620.4755787037</c:v>
                </c:pt>
                <c:pt idx="210">
                  <c:v>42620.4755902778</c:v>
                </c:pt>
                <c:pt idx="211">
                  <c:v>42620.4756018519</c:v>
                </c:pt>
                <c:pt idx="212">
                  <c:v>42620.4756134259</c:v>
                </c:pt>
                <c:pt idx="213">
                  <c:v>42620.475625</c:v>
                </c:pt>
                <c:pt idx="214">
                  <c:v>42620.4756365741</c:v>
                </c:pt>
                <c:pt idx="215">
                  <c:v>42620.4756481481</c:v>
                </c:pt>
                <c:pt idx="216">
                  <c:v>42620.4756597222</c:v>
                </c:pt>
                <c:pt idx="217">
                  <c:v>42620.4756712963</c:v>
                </c:pt>
                <c:pt idx="218">
                  <c:v>42620.4756828704</c:v>
                </c:pt>
                <c:pt idx="219">
                  <c:v>42620.4756944444</c:v>
                </c:pt>
                <c:pt idx="220">
                  <c:v>42620.4757060185</c:v>
                </c:pt>
                <c:pt idx="221">
                  <c:v>42620.4757175926</c:v>
                </c:pt>
                <c:pt idx="222">
                  <c:v>42620.4757291667</c:v>
                </c:pt>
                <c:pt idx="223">
                  <c:v>42620.4757407407</c:v>
                </c:pt>
                <c:pt idx="224">
                  <c:v>42620.4757523148</c:v>
                </c:pt>
                <c:pt idx="225">
                  <c:v>42620.4757638889</c:v>
                </c:pt>
                <c:pt idx="226">
                  <c:v>42620.475775463</c:v>
                </c:pt>
                <c:pt idx="227">
                  <c:v>42620.475787037</c:v>
                </c:pt>
                <c:pt idx="228">
                  <c:v>42620.4768402778</c:v>
                </c:pt>
                <c:pt idx="229">
                  <c:v>42620.4768518519</c:v>
                </c:pt>
                <c:pt idx="230">
                  <c:v>42620.4768634259</c:v>
                </c:pt>
                <c:pt idx="231">
                  <c:v>42620.476875</c:v>
                </c:pt>
                <c:pt idx="232">
                  <c:v>42620.4768865741</c:v>
                </c:pt>
                <c:pt idx="233">
                  <c:v>42620.4768981481</c:v>
                </c:pt>
                <c:pt idx="234">
                  <c:v>42620.4769097222</c:v>
                </c:pt>
                <c:pt idx="235">
                  <c:v>42620.4769212963</c:v>
                </c:pt>
                <c:pt idx="236">
                  <c:v>42620.4769328704</c:v>
                </c:pt>
                <c:pt idx="237">
                  <c:v>42620.4769444444</c:v>
                </c:pt>
                <c:pt idx="238">
                  <c:v>42620.4769560185</c:v>
                </c:pt>
                <c:pt idx="239">
                  <c:v>42620.4769675926</c:v>
                </c:pt>
                <c:pt idx="240">
                  <c:v>42620.4769791667</c:v>
                </c:pt>
                <c:pt idx="241">
                  <c:v>42620.4769907407</c:v>
                </c:pt>
                <c:pt idx="242">
                  <c:v>42620.4770023148</c:v>
                </c:pt>
                <c:pt idx="243">
                  <c:v>42620.4770138889</c:v>
                </c:pt>
                <c:pt idx="244">
                  <c:v>42620.477025463</c:v>
                </c:pt>
                <c:pt idx="245">
                  <c:v>42620.477037037</c:v>
                </c:pt>
                <c:pt idx="246">
                  <c:v>42620.4770486111</c:v>
                </c:pt>
                <c:pt idx="247">
                  <c:v>42620.4780092593</c:v>
                </c:pt>
                <c:pt idx="248">
                  <c:v>42620.4780208333</c:v>
                </c:pt>
                <c:pt idx="249">
                  <c:v>42620.4780324074</c:v>
                </c:pt>
                <c:pt idx="250">
                  <c:v>42620.4780439815</c:v>
                </c:pt>
                <c:pt idx="251">
                  <c:v>42620.4780555556</c:v>
                </c:pt>
                <c:pt idx="252">
                  <c:v>42620.4780671296</c:v>
                </c:pt>
                <c:pt idx="253">
                  <c:v>42620.4780787037</c:v>
                </c:pt>
                <c:pt idx="254">
                  <c:v>42620.4780902778</c:v>
                </c:pt>
                <c:pt idx="255">
                  <c:v>42620.4781018519</c:v>
                </c:pt>
                <c:pt idx="256">
                  <c:v>42620.4781134259</c:v>
                </c:pt>
                <c:pt idx="257">
                  <c:v>42620.478125</c:v>
                </c:pt>
                <c:pt idx="258">
                  <c:v>42620.4781365741</c:v>
                </c:pt>
                <c:pt idx="259">
                  <c:v>42620.4781481481</c:v>
                </c:pt>
                <c:pt idx="260">
                  <c:v>42620.4781597222</c:v>
                </c:pt>
                <c:pt idx="261">
                  <c:v>42620.4781712963</c:v>
                </c:pt>
                <c:pt idx="262">
                  <c:v>42620.4781828704</c:v>
                </c:pt>
                <c:pt idx="263">
                  <c:v>42620.4781944444</c:v>
                </c:pt>
                <c:pt idx="264">
                  <c:v>42620.4782060185</c:v>
                </c:pt>
                <c:pt idx="265">
                  <c:v>42620.4782175926</c:v>
                </c:pt>
                <c:pt idx="266">
                  <c:v>42620.479224537</c:v>
                </c:pt>
                <c:pt idx="267">
                  <c:v>42620.4792361111</c:v>
                </c:pt>
                <c:pt idx="268">
                  <c:v>42620.4792476852</c:v>
                </c:pt>
                <c:pt idx="269">
                  <c:v>42620.4792592593</c:v>
                </c:pt>
                <c:pt idx="270">
                  <c:v>42620.4792708333</c:v>
                </c:pt>
                <c:pt idx="271">
                  <c:v>42620.4792824074</c:v>
                </c:pt>
                <c:pt idx="272">
                  <c:v>42620.4792939815</c:v>
                </c:pt>
                <c:pt idx="273">
                  <c:v>42620.4793055556</c:v>
                </c:pt>
                <c:pt idx="274">
                  <c:v>42620.4793171296</c:v>
                </c:pt>
                <c:pt idx="275">
                  <c:v>42620.4793287037</c:v>
                </c:pt>
                <c:pt idx="276">
                  <c:v>42620.4793402778</c:v>
                </c:pt>
                <c:pt idx="277">
                  <c:v>42620.4793518518</c:v>
                </c:pt>
                <c:pt idx="278">
                  <c:v>42620.4793634259</c:v>
                </c:pt>
                <c:pt idx="279">
                  <c:v>42620.479375</c:v>
                </c:pt>
                <c:pt idx="280">
                  <c:v>42620.4793865741</c:v>
                </c:pt>
                <c:pt idx="281">
                  <c:v>42620.4793981481</c:v>
                </c:pt>
                <c:pt idx="282">
                  <c:v>42620.4794097222</c:v>
                </c:pt>
                <c:pt idx="283">
                  <c:v>42620.4794212963</c:v>
                </c:pt>
                <c:pt idx="284">
                  <c:v>42620.4794328704</c:v>
                </c:pt>
                <c:pt idx="285">
                  <c:v>42620.4805324074</c:v>
                </c:pt>
                <c:pt idx="286">
                  <c:v>42620.4805439815</c:v>
                </c:pt>
                <c:pt idx="287">
                  <c:v>42620.4805555556</c:v>
                </c:pt>
                <c:pt idx="288">
                  <c:v>42620.4805671296</c:v>
                </c:pt>
                <c:pt idx="289">
                  <c:v>42620.4805787037</c:v>
                </c:pt>
                <c:pt idx="290">
                  <c:v>42620.4805902778</c:v>
                </c:pt>
                <c:pt idx="291">
                  <c:v>42620.4806018519</c:v>
                </c:pt>
                <c:pt idx="292">
                  <c:v>42620.4806134259</c:v>
                </c:pt>
                <c:pt idx="293">
                  <c:v>42620.480625</c:v>
                </c:pt>
                <c:pt idx="294">
                  <c:v>42620.4806365741</c:v>
                </c:pt>
                <c:pt idx="295">
                  <c:v>42620.4806481482</c:v>
                </c:pt>
                <c:pt idx="296">
                  <c:v>42620.4806597222</c:v>
                </c:pt>
                <c:pt idx="297">
                  <c:v>42620.4806712963</c:v>
                </c:pt>
                <c:pt idx="298">
                  <c:v>42620.4806828704</c:v>
                </c:pt>
                <c:pt idx="299">
                  <c:v>42620.4806944444</c:v>
                </c:pt>
                <c:pt idx="300">
                  <c:v>42620.4807060185</c:v>
                </c:pt>
                <c:pt idx="301">
                  <c:v>42620.4807175926</c:v>
                </c:pt>
                <c:pt idx="302">
                  <c:v>42620.4807291667</c:v>
                </c:pt>
                <c:pt idx="303">
                  <c:v>42620.4807407407</c:v>
                </c:pt>
                <c:pt idx="304">
                  <c:v>42620.4818518519</c:v>
                </c:pt>
                <c:pt idx="305">
                  <c:v>42620.4818634259</c:v>
                </c:pt>
                <c:pt idx="306">
                  <c:v>42620.481875</c:v>
                </c:pt>
                <c:pt idx="307">
                  <c:v>42620.4818865741</c:v>
                </c:pt>
                <c:pt idx="308">
                  <c:v>42620.4818981482</c:v>
                </c:pt>
                <c:pt idx="309">
                  <c:v>42620.4819097222</c:v>
                </c:pt>
                <c:pt idx="310">
                  <c:v>42620.4819212963</c:v>
                </c:pt>
                <c:pt idx="311">
                  <c:v>42620.4819328704</c:v>
                </c:pt>
                <c:pt idx="312">
                  <c:v>42620.4819444444</c:v>
                </c:pt>
                <c:pt idx="313">
                  <c:v>42620.4819560185</c:v>
                </c:pt>
                <c:pt idx="314">
                  <c:v>42620.4819675926</c:v>
                </c:pt>
                <c:pt idx="315">
                  <c:v>42620.4819791667</c:v>
                </c:pt>
                <c:pt idx="316">
                  <c:v>42620.4819907407</c:v>
                </c:pt>
                <c:pt idx="317">
                  <c:v>42620.4820023148</c:v>
                </c:pt>
                <c:pt idx="318">
                  <c:v>42620.4820138889</c:v>
                </c:pt>
                <c:pt idx="319">
                  <c:v>42620.482025463</c:v>
                </c:pt>
                <c:pt idx="320">
                  <c:v>42620.482037037</c:v>
                </c:pt>
                <c:pt idx="321">
                  <c:v>42620.4820486111</c:v>
                </c:pt>
                <c:pt idx="322">
                  <c:v>42620.4820601852</c:v>
                </c:pt>
                <c:pt idx="323">
                  <c:v>42620.4831018519</c:v>
                </c:pt>
                <c:pt idx="324">
                  <c:v>42620.4831134259</c:v>
                </c:pt>
                <c:pt idx="325">
                  <c:v>42620.483125</c:v>
                </c:pt>
                <c:pt idx="326">
                  <c:v>42620.4831365741</c:v>
                </c:pt>
                <c:pt idx="327">
                  <c:v>42620.4831481481</c:v>
                </c:pt>
                <c:pt idx="328">
                  <c:v>42620.4831597222</c:v>
                </c:pt>
                <c:pt idx="329">
                  <c:v>42620.4831712963</c:v>
                </c:pt>
                <c:pt idx="330">
                  <c:v>42620.4831828704</c:v>
                </c:pt>
                <c:pt idx="331">
                  <c:v>42620.4831944444</c:v>
                </c:pt>
                <c:pt idx="332">
                  <c:v>42620.4832060185</c:v>
                </c:pt>
                <c:pt idx="333">
                  <c:v>42620.4832175926</c:v>
                </c:pt>
                <c:pt idx="334">
                  <c:v>42620.4832291667</c:v>
                </c:pt>
                <c:pt idx="335">
                  <c:v>42620.4832407407</c:v>
                </c:pt>
                <c:pt idx="336">
                  <c:v>42620.4832523148</c:v>
                </c:pt>
                <c:pt idx="337">
                  <c:v>42620.4832638889</c:v>
                </c:pt>
                <c:pt idx="338">
                  <c:v>42620.483275463</c:v>
                </c:pt>
                <c:pt idx="339">
                  <c:v>42620.483287037</c:v>
                </c:pt>
                <c:pt idx="340">
                  <c:v>42620.4832986111</c:v>
                </c:pt>
                <c:pt idx="341">
                  <c:v>42620.4833101852</c:v>
                </c:pt>
                <c:pt idx="342">
                  <c:v>42620.4842939815</c:v>
                </c:pt>
                <c:pt idx="343">
                  <c:v>42620.4843055556</c:v>
                </c:pt>
                <c:pt idx="344">
                  <c:v>42620.4843171296</c:v>
                </c:pt>
                <c:pt idx="345">
                  <c:v>42620.4843287037</c:v>
                </c:pt>
                <c:pt idx="346">
                  <c:v>42620.4843402778</c:v>
                </c:pt>
                <c:pt idx="347">
                  <c:v>42620.4843518519</c:v>
                </c:pt>
                <c:pt idx="348">
                  <c:v>42620.4843634259</c:v>
                </c:pt>
                <c:pt idx="349">
                  <c:v>42620.484375</c:v>
                </c:pt>
                <c:pt idx="350">
                  <c:v>42620.4843865741</c:v>
                </c:pt>
                <c:pt idx="351">
                  <c:v>42620.4843981481</c:v>
                </c:pt>
                <c:pt idx="352">
                  <c:v>42620.4844097222</c:v>
                </c:pt>
                <c:pt idx="353">
                  <c:v>42620.4844212963</c:v>
                </c:pt>
                <c:pt idx="354">
                  <c:v>42620.4844328704</c:v>
                </c:pt>
                <c:pt idx="355">
                  <c:v>42620.4844444444</c:v>
                </c:pt>
                <c:pt idx="356">
                  <c:v>42620.4844560185</c:v>
                </c:pt>
                <c:pt idx="357">
                  <c:v>42620.4844675926</c:v>
                </c:pt>
                <c:pt idx="358">
                  <c:v>42620.4844791667</c:v>
                </c:pt>
                <c:pt idx="359">
                  <c:v>42620.4844907407</c:v>
                </c:pt>
                <c:pt idx="360">
                  <c:v>42620.4845023148</c:v>
                </c:pt>
                <c:pt idx="361">
                  <c:v>42620.485462963</c:v>
                </c:pt>
                <c:pt idx="362">
                  <c:v>42620.485474537</c:v>
                </c:pt>
                <c:pt idx="363">
                  <c:v>42620.4854861111</c:v>
                </c:pt>
                <c:pt idx="364">
                  <c:v>42620.4854976852</c:v>
                </c:pt>
                <c:pt idx="365">
                  <c:v>42620.4855092593</c:v>
                </c:pt>
                <c:pt idx="366">
                  <c:v>42620.4855208333</c:v>
                </c:pt>
                <c:pt idx="367">
                  <c:v>42620.4855324074</c:v>
                </c:pt>
                <c:pt idx="368">
                  <c:v>42620.4855439815</c:v>
                </c:pt>
                <c:pt idx="369">
                  <c:v>42620.4855555556</c:v>
                </c:pt>
                <c:pt idx="370">
                  <c:v>42620.4855671296</c:v>
                </c:pt>
                <c:pt idx="371">
                  <c:v>42620.4855787037</c:v>
                </c:pt>
                <c:pt idx="372">
                  <c:v>42620.4855902778</c:v>
                </c:pt>
                <c:pt idx="373">
                  <c:v>42620.4856018519</c:v>
                </c:pt>
                <c:pt idx="374">
                  <c:v>42620.4856134259</c:v>
                </c:pt>
                <c:pt idx="375">
                  <c:v>42620.485625</c:v>
                </c:pt>
                <c:pt idx="376">
                  <c:v>42620.4856365741</c:v>
                </c:pt>
                <c:pt idx="377">
                  <c:v>42620.4856481481</c:v>
                </c:pt>
                <c:pt idx="378">
                  <c:v>42620.4856597222</c:v>
                </c:pt>
                <c:pt idx="379">
                  <c:v>42620.4856712963</c:v>
                </c:pt>
              </c:numCache>
            </c:numRef>
          </c:cat>
          <c:val>
            <c:numRef>
              <c:f>Controllers!$L$45:$L$424</c:f>
              <c:numCache>
                <c:formatCode>General</c:formatCode>
                <c:ptCount val="380"/>
                <c:pt idx="0">
                  <c:v>5.4</c:v>
                </c:pt>
                <c:pt idx="1">
                  <c:v>14</c:v>
                </c:pt>
                <c:pt idx="2">
                  <c:v>11.5</c:v>
                </c:pt>
                <c:pt idx="3">
                  <c:v>9.3</c:v>
                </c:pt>
                <c:pt idx="4">
                  <c:v>14.1</c:v>
                </c:pt>
                <c:pt idx="5">
                  <c:v>1.2</c:v>
                </c:pt>
                <c:pt idx="6">
                  <c:v>2.4</c:v>
                </c:pt>
                <c:pt idx="7">
                  <c:v>3.4</c:v>
                </c:pt>
                <c:pt idx="8">
                  <c:v>25.8</c:v>
                </c:pt>
                <c:pt idx="9">
                  <c:v>227.5</c:v>
                </c:pt>
                <c:pt idx="10">
                  <c:v>354</c:v>
                </c:pt>
                <c:pt idx="11">
                  <c:v>162.6</c:v>
                </c:pt>
                <c:pt idx="12">
                  <c:v>38.4</c:v>
                </c:pt>
                <c:pt idx="13">
                  <c:v>39.2</c:v>
                </c:pt>
                <c:pt idx="14">
                  <c:v>20.7</c:v>
                </c:pt>
                <c:pt idx="15">
                  <c:v>10.7</c:v>
                </c:pt>
                <c:pt idx="16">
                  <c:v>5.1</c:v>
                </c:pt>
                <c:pt idx="17">
                  <c:v>1.3</c:v>
                </c:pt>
                <c:pt idx="18">
                  <c:v>0</c:v>
                </c:pt>
                <c:pt idx="19">
                  <c:v>2.8</c:v>
                </c:pt>
                <c:pt idx="20">
                  <c:v>4</c:v>
                </c:pt>
                <c:pt idx="21">
                  <c:v>12.3</c:v>
                </c:pt>
                <c:pt idx="22">
                  <c:v>6.7</c:v>
                </c:pt>
                <c:pt idx="23">
                  <c:v>7.1</c:v>
                </c:pt>
                <c:pt idx="24">
                  <c:v>5.5</c:v>
                </c:pt>
                <c:pt idx="25">
                  <c:v>8.2</c:v>
                </c:pt>
                <c:pt idx="26">
                  <c:v>0</c:v>
                </c:pt>
                <c:pt idx="27">
                  <c:v>8.9</c:v>
                </c:pt>
                <c:pt idx="28">
                  <c:v>0</c:v>
                </c:pt>
                <c:pt idx="29">
                  <c:v>2.3</c:v>
                </c:pt>
                <c:pt idx="30">
                  <c:v>0</c:v>
                </c:pt>
                <c:pt idx="31">
                  <c:v>0.5</c:v>
                </c:pt>
                <c:pt idx="32">
                  <c:v>0</c:v>
                </c:pt>
                <c:pt idx="33">
                  <c:v>0.4</c:v>
                </c:pt>
                <c:pt idx="34">
                  <c:v>0.6</c:v>
                </c:pt>
                <c:pt idx="35">
                  <c:v>0</c:v>
                </c:pt>
                <c:pt idx="36">
                  <c:v>5.1</c:v>
                </c:pt>
                <c:pt idx="37">
                  <c:v>0.3</c:v>
                </c:pt>
                <c:pt idx="38">
                  <c:v>4.8</c:v>
                </c:pt>
                <c:pt idx="39">
                  <c:v>3.8</c:v>
                </c:pt>
                <c:pt idx="40">
                  <c:v>3.7</c:v>
                </c:pt>
                <c:pt idx="41">
                  <c:v>2.7</c:v>
                </c:pt>
                <c:pt idx="42">
                  <c:v>4.3</c:v>
                </c:pt>
                <c:pt idx="43">
                  <c:v>2.4</c:v>
                </c:pt>
                <c:pt idx="44">
                  <c:v>5.1</c:v>
                </c:pt>
                <c:pt idx="45">
                  <c:v>17.6</c:v>
                </c:pt>
                <c:pt idx="46">
                  <c:v>107.2</c:v>
                </c:pt>
                <c:pt idx="47">
                  <c:v>54.9</c:v>
                </c:pt>
                <c:pt idx="48">
                  <c:v>2.5</c:v>
                </c:pt>
                <c:pt idx="49">
                  <c:v>5.8</c:v>
                </c:pt>
                <c:pt idx="50">
                  <c:v>5.6</c:v>
                </c:pt>
                <c:pt idx="51">
                  <c:v>1.1</c:v>
                </c:pt>
                <c:pt idx="52">
                  <c:v>5.2</c:v>
                </c:pt>
                <c:pt idx="53">
                  <c:v>0.5</c:v>
                </c:pt>
                <c:pt idx="54">
                  <c:v>13.6</c:v>
                </c:pt>
                <c:pt idx="55">
                  <c:v>1.1</c:v>
                </c:pt>
                <c:pt idx="56">
                  <c:v>1.7</c:v>
                </c:pt>
                <c:pt idx="57">
                  <c:v>6.7</c:v>
                </c:pt>
                <c:pt idx="58">
                  <c:v>0.3</c:v>
                </c:pt>
                <c:pt idx="59">
                  <c:v>2.8</c:v>
                </c:pt>
                <c:pt idx="60">
                  <c:v>30.6</c:v>
                </c:pt>
                <c:pt idx="61">
                  <c:v>3.8</c:v>
                </c:pt>
                <c:pt idx="62">
                  <c:v>1.1</c:v>
                </c:pt>
                <c:pt idx="63">
                  <c:v>0</c:v>
                </c:pt>
                <c:pt idx="64">
                  <c:v>0.3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6.7</c:v>
                </c:pt>
                <c:pt idx="69">
                  <c:v>1.3</c:v>
                </c:pt>
                <c:pt idx="70">
                  <c:v>3.6</c:v>
                </c:pt>
                <c:pt idx="71">
                  <c:v>0</c:v>
                </c:pt>
                <c:pt idx="72">
                  <c:v>4.2</c:v>
                </c:pt>
                <c:pt idx="73">
                  <c:v>24.9</c:v>
                </c:pt>
                <c:pt idx="74">
                  <c:v>200.2</c:v>
                </c:pt>
                <c:pt idx="75">
                  <c:v>39.3</c:v>
                </c:pt>
                <c:pt idx="76">
                  <c:v>7</c:v>
                </c:pt>
                <c:pt idx="77">
                  <c:v>0</c:v>
                </c:pt>
                <c:pt idx="78">
                  <c:v>3.7</c:v>
                </c:pt>
                <c:pt idx="79">
                  <c:v>7.8</c:v>
                </c:pt>
                <c:pt idx="80">
                  <c:v>2.5</c:v>
                </c:pt>
                <c:pt idx="81">
                  <c:v>3.8</c:v>
                </c:pt>
                <c:pt idx="82">
                  <c:v>10.4</c:v>
                </c:pt>
                <c:pt idx="83">
                  <c:v>185</c:v>
                </c:pt>
                <c:pt idx="84">
                  <c:v>24.4</c:v>
                </c:pt>
                <c:pt idx="85">
                  <c:v>28.7</c:v>
                </c:pt>
                <c:pt idx="86">
                  <c:v>13.5</c:v>
                </c:pt>
                <c:pt idx="87">
                  <c:v>12.5</c:v>
                </c:pt>
                <c:pt idx="88">
                  <c:v>9.6</c:v>
                </c:pt>
                <c:pt idx="89">
                  <c:v>11.6</c:v>
                </c:pt>
                <c:pt idx="90">
                  <c:v>9.1</c:v>
                </c:pt>
                <c:pt idx="91">
                  <c:v>9.9</c:v>
                </c:pt>
                <c:pt idx="92">
                  <c:v>8.3</c:v>
                </c:pt>
                <c:pt idx="93">
                  <c:v>8.4</c:v>
                </c:pt>
                <c:pt idx="94">
                  <c:v>8.8</c:v>
                </c:pt>
                <c:pt idx="95">
                  <c:v>5.4</c:v>
                </c:pt>
                <c:pt idx="96">
                  <c:v>0</c:v>
                </c:pt>
                <c:pt idx="97">
                  <c:v>0</c:v>
                </c:pt>
                <c:pt idx="98">
                  <c:v>4.9</c:v>
                </c:pt>
                <c:pt idx="99">
                  <c:v>8.4</c:v>
                </c:pt>
                <c:pt idx="100">
                  <c:v>1.8</c:v>
                </c:pt>
                <c:pt idx="101">
                  <c:v>9</c:v>
                </c:pt>
                <c:pt idx="102">
                  <c:v>0</c:v>
                </c:pt>
                <c:pt idx="103">
                  <c:v>0</c:v>
                </c:pt>
                <c:pt idx="104">
                  <c:v>0.5</c:v>
                </c:pt>
                <c:pt idx="105">
                  <c:v>0</c:v>
                </c:pt>
                <c:pt idx="106">
                  <c:v>0.5</c:v>
                </c:pt>
                <c:pt idx="107">
                  <c:v>0.2</c:v>
                </c:pt>
                <c:pt idx="108">
                  <c:v>0</c:v>
                </c:pt>
                <c:pt idx="109">
                  <c:v>0.2</c:v>
                </c:pt>
                <c:pt idx="110">
                  <c:v>196.7</c:v>
                </c:pt>
                <c:pt idx="111">
                  <c:v>35.9</c:v>
                </c:pt>
                <c:pt idx="112">
                  <c:v>15</c:v>
                </c:pt>
                <c:pt idx="113">
                  <c:v>3</c:v>
                </c:pt>
                <c:pt idx="114">
                  <c:v>7.5</c:v>
                </c:pt>
                <c:pt idx="115">
                  <c:v>6.4</c:v>
                </c:pt>
                <c:pt idx="116">
                  <c:v>3.8</c:v>
                </c:pt>
                <c:pt idx="117">
                  <c:v>3.4</c:v>
                </c:pt>
                <c:pt idx="118">
                  <c:v>5.5</c:v>
                </c:pt>
                <c:pt idx="119">
                  <c:v>2.7</c:v>
                </c:pt>
                <c:pt idx="120">
                  <c:v>6.8</c:v>
                </c:pt>
                <c:pt idx="121">
                  <c:v>0.5</c:v>
                </c:pt>
                <c:pt idx="122">
                  <c:v>6.2</c:v>
                </c:pt>
                <c:pt idx="123">
                  <c:v>35.5</c:v>
                </c:pt>
                <c:pt idx="124">
                  <c:v>210.1</c:v>
                </c:pt>
                <c:pt idx="125">
                  <c:v>50.2</c:v>
                </c:pt>
                <c:pt idx="126">
                  <c:v>5</c:v>
                </c:pt>
                <c:pt idx="127">
                  <c:v>5.6</c:v>
                </c:pt>
                <c:pt idx="128">
                  <c:v>0.1</c:v>
                </c:pt>
                <c:pt idx="129">
                  <c:v>0</c:v>
                </c:pt>
                <c:pt idx="130">
                  <c:v>4</c:v>
                </c:pt>
                <c:pt idx="131">
                  <c:v>1.9</c:v>
                </c:pt>
                <c:pt idx="132">
                  <c:v>0</c:v>
                </c:pt>
                <c:pt idx="133">
                  <c:v>5.5</c:v>
                </c:pt>
                <c:pt idx="134">
                  <c:v>9.3</c:v>
                </c:pt>
                <c:pt idx="135">
                  <c:v>9.5</c:v>
                </c:pt>
                <c:pt idx="136">
                  <c:v>0.3</c:v>
                </c:pt>
                <c:pt idx="137">
                  <c:v>2.5</c:v>
                </c:pt>
                <c:pt idx="138">
                  <c:v>1.3</c:v>
                </c:pt>
                <c:pt idx="139">
                  <c:v>4.5</c:v>
                </c:pt>
                <c:pt idx="140">
                  <c:v>0</c:v>
                </c:pt>
                <c:pt idx="141">
                  <c:v>0</c:v>
                </c:pt>
                <c:pt idx="142">
                  <c:v>0.6</c:v>
                </c:pt>
                <c:pt idx="143">
                  <c:v>0.9</c:v>
                </c:pt>
                <c:pt idx="144">
                  <c:v>0.6</c:v>
                </c:pt>
                <c:pt idx="145">
                  <c:v>0.1</c:v>
                </c:pt>
                <c:pt idx="146">
                  <c:v>0.9</c:v>
                </c:pt>
                <c:pt idx="147">
                  <c:v>0.5</c:v>
                </c:pt>
                <c:pt idx="148">
                  <c:v>129.2</c:v>
                </c:pt>
                <c:pt idx="149">
                  <c:v>101.5</c:v>
                </c:pt>
                <c:pt idx="150">
                  <c:v>41.3</c:v>
                </c:pt>
                <c:pt idx="151">
                  <c:v>1.2</c:v>
                </c:pt>
                <c:pt idx="152">
                  <c:v>5.6</c:v>
                </c:pt>
                <c:pt idx="153">
                  <c:v>3.4</c:v>
                </c:pt>
                <c:pt idx="154">
                  <c:v>0</c:v>
                </c:pt>
                <c:pt idx="155">
                  <c:v>84.2</c:v>
                </c:pt>
                <c:pt idx="156">
                  <c:v>31</c:v>
                </c:pt>
                <c:pt idx="157">
                  <c:v>9</c:v>
                </c:pt>
                <c:pt idx="158">
                  <c:v>8.5</c:v>
                </c:pt>
                <c:pt idx="159">
                  <c:v>0.3</c:v>
                </c:pt>
                <c:pt idx="160">
                  <c:v>2.3</c:v>
                </c:pt>
                <c:pt idx="161">
                  <c:v>0.3</c:v>
                </c:pt>
                <c:pt idx="162">
                  <c:v>2.6</c:v>
                </c:pt>
                <c:pt idx="163">
                  <c:v>0.3</c:v>
                </c:pt>
                <c:pt idx="164">
                  <c:v>0.9</c:v>
                </c:pt>
                <c:pt idx="165">
                  <c:v>0.7</c:v>
                </c:pt>
                <c:pt idx="166">
                  <c:v>0.3</c:v>
                </c:pt>
                <c:pt idx="167">
                  <c:v>2.1</c:v>
                </c:pt>
                <c:pt idx="168">
                  <c:v>0.1</c:v>
                </c:pt>
                <c:pt idx="169">
                  <c:v>0</c:v>
                </c:pt>
                <c:pt idx="170">
                  <c:v>0</c:v>
                </c:pt>
                <c:pt idx="171">
                  <c:v>5.6</c:v>
                </c:pt>
                <c:pt idx="172">
                  <c:v>4.7</c:v>
                </c:pt>
                <c:pt idx="173">
                  <c:v>0</c:v>
                </c:pt>
                <c:pt idx="174">
                  <c:v>5.5</c:v>
                </c:pt>
                <c:pt idx="175">
                  <c:v>6.1</c:v>
                </c:pt>
                <c:pt idx="176">
                  <c:v>1.3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0.6</c:v>
                </c:pt>
                <c:pt idx="185">
                  <c:v>0.7</c:v>
                </c:pt>
                <c:pt idx="186">
                  <c:v>209.9</c:v>
                </c:pt>
                <c:pt idx="187">
                  <c:v>33.7</c:v>
                </c:pt>
                <c:pt idx="188">
                  <c:v>24.4</c:v>
                </c:pt>
                <c:pt idx="189">
                  <c:v>0</c:v>
                </c:pt>
                <c:pt idx="190">
                  <c:v>4.5</c:v>
                </c:pt>
                <c:pt idx="191">
                  <c:v>1.5</c:v>
                </c:pt>
                <c:pt idx="192">
                  <c:v>5.8</c:v>
                </c:pt>
                <c:pt idx="193">
                  <c:v>0</c:v>
                </c:pt>
                <c:pt idx="194">
                  <c:v>4.1</c:v>
                </c:pt>
                <c:pt idx="195">
                  <c:v>2.4</c:v>
                </c:pt>
                <c:pt idx="196">
                  <c:v>0</c:v>
                </c:pt>
                <c:pt idx="197">
                  <c:v>0.1</c:v>
                </c:pt>
                <c:pt idx="198">
                  <c:v>0.6</c:v>
                </c:pt>
                <c:pt idx="199">
                  <c:v>0.4</c:v>
                </c:pt>
                <c:pt idx="200">
                  <c:v>0.8</c:v>
                </c:pt>
                <c:pt idx="201">
                  <c:v>1</c:v>
                </c:pt>
                <c:pt idx="202">
                  <c:v>0.6</c:v>
                </c:pt>
                <c:pt idx="203">
                  <c:v>0.5</c:v>
                </c:pt>
                <c:pt idx="204">
                  <c:v>0.6</c:v>
                </c:pt>
                <c:pt idx="205">
                  <c:v>2.8</c:v>
                </c:pt>
                <c:pt idx="206">
                  <c:v>0.3</c:v>
                </c:pt>
                <c:pt idx="207">
                  <c:v>3.5</c:v>
                </c:pt>
                <c:pt idx="208">
                  <c:v>0.2</c:v>
                </c:pt>
                <c:pt idx="209">
                  <c:v>5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1.9</c:v>
                </c:pt>
                <c:pt idx="215">
                  <c:v>0</c:v>
                </c:pt>
                <c:pt idx="216">
                  <c:v>127.1</c:v>
                </c:pt>
                <c:pt idx="217">
                  <c:v>28.9</c:v>
                </c:pt>
                <c:pt idx="218">
                  <c:v>0.2</c:v>
                </c:pt>
                <c:pt idx="219">
                  <c:v>3.9</c:v>
                </c:pt>
                <c:pt idx="220">
                  <c:v>5.1</c:v>
                </c:pt>
                <c:pt idx="221">
                  <c:v>7.8</c:v>
                </c:pt>
                <c:pt idx="222">
                  <c:v>0.1</c:v>
                </c:pt>
                <c:pt idx="223">
                  <c:v>0.1</c:v>
                </c:pt>
                <c:pt idx="224">
                  <c:v>0</c:v>
                </c:pt>
                <c:pt idx="225">
                  <c:v>0.1</c:v>
                </c:pt>
                <c:pt idx="226">
                  <c:v>1.1</c:v>
                </c:pt>
                <c:pt idx="227">
                  <c:v>0.4</c:v>
                </c:pt>
                <c:pt idx="228">
                  <c:v>4.5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2.6</c:v>
                </c:pt>
                <c:pt idx="233">
                  <c:v>1.3</c:v>
                </c:pt>
                <c:pt idx="234">
                  <c:v>0.4</c:v>
                </c:pt>
                <c:pt idx="235">
                  <c:v>6</c:v>
                </c:pt>
                <c:pt idx="236">
                  <c:v>0</c:v>
                </c:pt>
                <c:pt idx="237">
                  <c:v>0</c:v>
                </c:pt>
                <c:pt idx="238">
                  <c:v>0.1</c:v>
                </c:pt>
                <c:pt idx="239">
                  <c:v>3.9</c:v>
                </c:pt>
                <c:pt idx="240">
                  <c:v>0.3</c:v>
                </c:pt>
                <c:pt idx="241">
                  <c:v>5</c:v>
                </c:pt>
                <c:pt idx="242">
                  <c:v>0.2</c:v>
                </c:pt>
                <c:pt idx="243">
                  <c:v>0</c:v>
                </c:pt>
                <c:pt idx="244">
                  <c:v>0.4</c:v>
                </c:pt>
                <c:pt idx="245">
                  <c:v>0</c:v>
                </c:pt>
                <c:pt idx="246">
                  <c:v>45.6</c:v>
                </c:pt>
                <c:pt idx="247">
                  <c:v>5.1</c:v>
                </c:pt>
                <c:pt idx="248">
                  <c:v>3</c:v>
                </c:pt>
                <c:pt idx="249">
                  <c:v>0</c:v>
                </c:pt>
                <c:pt idx="250">
                  <c:v>0</c:v>
                </c:pt>
                <c:pt idx="251">
                  <c:v>8.2</c:v>
                </c:pt>
                <c:pt idx="252">
                  <c:v>0.3</c:v>
                </c:pt>
                <c:pt idx="253">
                  <c:v>0</c:v>
                </c:pt>
                <c:pt idx="254">
                  <c:v>139.7</c:v>
                </c:pt>
                <c:pt idx="255">
                  <c:v>38.5</c:v>
                </c:pt>
                <c:pt idx="256">
                  <c:v>28.1</c:v>
                </c:pt>
                <c:pt idx="257">
                  <c:v>4.4</c:v>
                </c:pt>
                <c:pt idx="258">
                  <c:v>0</c:v>
                </c:pt>
                <c:pt idx="259">
                  <c:v>1.6</c:v>
                </c:pt>
                <c:pt idx="260">
                  <c:v>0.3</c:v>
                </c:pt>
                <c:pt idx="261">
                  <c:v>3.4</c:v>
                </c:pt>
                <c:pt idx="262">
                  <c:v>0</c:v>
                </c:pt>
                <c:pt idx="263">
                  <c:v>0</c:v>
                </c:pt>
                <c:pt idx="264">
                  <c:v>0.3</c:v>
                </c:pt>
                <c:pt idx="265">
                  <c:v>0.2</c:v>
                </c:pt>
                <c:pt idx="266">
                  <c:v>5.3</c:v>
                </c:pt>
                <c:pt idx="267">
                  <c:v>6.7</c:v>
                </c:pt>
                <c:pt idx="268">
                  <c:v>0</c:v>
                </c:pt>
                <c:pt idx="269">
                  <c:v>5.3</c:v>
                </c:pt>
                <c:pt idx="270">
                  <c:v>2.2</c:v>
                </c:pt>
                <c:pt idx="271">
                  <c:v>2</c:v>
                </c:pt>
                <c:pt idx="272">
                  <c:v>1.3</c:v>
                </c:pt>
                <c:pt idx="273">
                  <c:v>0.6</c:v>
                </c:pt>
                <c:pt idx="274">
                  <c:v>0</c:v>
                </c:pt>
                <c:pt idx="275">
                  <c:v>0.4</c:v>
                </c:pt>
                <c:pt idx="276">
                  <c:v>0</c:v>
                </c:pt>
                <c:pt idx="277">
                  <c:v>1.7</c:v>
                </c:pt>
                <c:pt idx="278">
                  <c:v>0.5</c:v>
                </c:pt>
                <c:pt idx="279">
                  <c:v>0.5</c:v>
                </c:pt>
                <c:pt idx="280">
                  <c:v>0</c:v>
                </c:pt>
                <c:pt idx="281">
                  <c:v>0.4</c:v>
                </c:pt>
                <c:pt idx="282">
                  <c:v>0</c:v>
                </c:pt>
                <c:pt idx="283">
                  <c:v>0.2</c:v>
                </c:pt>
                <c:pt idx="284">
                  <c:v>0</c:v>
                </c:pt>
                <c:pt idx="285">
                  <c:v>32.7</c:v>
                </c:pt>
                <c:pt idx="286">
                  <c:v>4.6</c:v>
                </c:pt>
                <c:pt idx="287">
                  <c:v>24.5</c:v>
                </c:pt>
                <c:pt idx="288">
                  <c:v>9.8</c:v>
                </c:pt>
                <c:pt idx="289">
                  <c:v>4.2</c:v>
                </c:pt>
                <c:pt idx="290">
                  <c:v>14.9</c:v>
                </c:pt>
                <c:pt idx="291">
                  <c:v>22.3</c:v>
                </c:pt>
                <c:pt idx="292">
                  <c:v>0.8</c:v>
                </c:pt>
                <c:pt idx="293">
                  <c:v>1</c:v>
                </c:pt>
                <c:pt idx="294">
                  <c:v>1.1</c:v>
                </c:pt>
                <c:pt idx="295">
                  <c:v>0.8</c:v>
                </c:pt>
                <c:pt idx="296">
                  <c:v>0</c:v>
                </c:pt>
                <c:pt idx="297">
                  <c:v>0</c:v>
                </c:pt>
                <c:pt idx="298">
                  <c:v>0.2</c:v>
                </c:pt>
                <c:pt idx="299">
                  <c:v>0.2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6.7</c:v>
                </c:pt>
                <c:pt idx="305">
                  <c:v>10.8</c:v>
                </c:pt>
                <c:pt idx="306">
                  <c:v>10.3</c:v>
                </c:pt>
                <c:pt idx="307">
                  <c:v>8.3</c:v>
                </c:pt>
                <c:pt idx="308">
                  <c:v>8.4</c:v>
                </c:pt>
                <c:pt idx="309">
                  <c:v>141.1</c:v>
                </c:pt>
                <c:pt idx="310">
                  <c:v>41.6</c:v>
                </c:pt>
                <c:pt idx="311">
                  <c:v>49.2</c:v>
                </c:pt>
                <c:pt idx="312">
                  <c:v>9.2</c:v>
                </c:pt>
                <c:pt idx="313">
                  <c:v>6</c:v>
                </c:pt>
                <c:pt idx="314">
                  <c:v>3.4</c:v>
                </c:pt>
                <c:pt idx="315">
                  <c:v>4.7</c:v>
                </c:pt>
                <c:pt idx="316">
                  <c:v>8.3</c:v>
                </c:pt>
                <c:pt idx="317">
                  <c:v>6.3</c:v>
                </c:pt>
                <c:pt idx="318">
                  <c:v>74.3</c:v>
                </c:pt>
                <c:pt idx="319">
                  <c:v>419.4</c:v>
                </c:pt>
                <c:pt idx="320">
                  <c:v>176.1</c:v>
                </c:pt>
                <c:pt idx="321">
                  <c:v>41.9</c:v>
                </c:pt>
                <c:pt idx="322">
                  <c:v>5.1</c:v>
                </c:pt>
                <c:pt idx="323">
                  <c:v>4.7</c:v>
                </c:pt>
                <c:pt idx="324">
                  <c:v>2.2</c:v>
                </c:pt>
                <c:pt idx="325">
                  <c:v>5.6</c:v>
                </c:pt>
                <c:pt idx="326">
                  <c:v>5.6</c:v>
                </c:pt>
                <c:pt idx="327">
                  <c:v>5</c:v>
                </c:pt>
                <c:pt idx="328">
                  <c:v>3.9</c:v>
                </c:pt>
                <c:pt idx="329">
                  <c:v>1.4</c:v>
                </c:pt>
                <c:pt idx="330">
                  <c:v>0</c:v>
                </c:pt>
                <c:pt idx="331">
                  <c:v>0.4</c:v>
                </c:pt>
                <c:pt idx="332">
                  <c:v>0</c:v>
                </c:pt>
                <c:pt idx="333">
                  <c:v>0.9</c:v>
                </c:pt>
                <c:pt idx="334">
                  <c:v>0.1</c:v>
                </c:pt>
                <c:pt idx="335">
                  <c:v>5.2</c:v>
                </c:pt>
                <c:pt idx="336">
                  <c:v>0.2</c:v>
                </c:pt>
                <c:pt idx="337">
                  <c:v>4.5</c:v>
                </c:pt>
                <c:pt idx="338">
                  <c:v>0</c:v>
                </c:pt>
                <c:pt idx="339">
                  <c:v>0.4</c:v>
                </c:pt>
                <c:pt idx="340">
                  <c:v>0</c:v>
                </c:pt>
                <c:pt idx="341">
                  <c:v>0</c:v>
                </c:pt>
                <c:pt idx="342">
                  <c:v>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4.9</c:v>
                </c:pt>
                <c:pt idx="347">
                  <c:v>2.4</c:v>
                </c:pt>
                <c:pt idx="348">
                  <c:v>0</c:v>
                </c:pt>
                <c:pt idx="349">
                  <c:v>0.6</c:v>
                </c:pt>
                <c:pt idx="350">
                  <c:v>2.7</c:v>
                </c:pt>
                <c:pt idx="351">
                  <c:v>0</c:v>
                </c:pt>
                <c:pt idx="352">
                  <c:v>164</c:v>
                </c:pt>
                <c:pt idx="353">
                  <c:v>28.2</c:v>
                </c:pt>
                <c:pt idx="354">
                  <c:v>31.5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28.7</c:v>
                </c:pt>
                <c:pt idx="359">
                  <c:v>0</c:v>
                </c:pt>
                <c:pt idx="360">
                  <c:v>0.1</c:v>
                </c:pt>
                <c:pt idx="361">
                  <c:v>25.3</c:v>
                </c:pt>
                <c:pt idx="362">
                  <c:v>0</c:v>
                </c:pt>
                <c:pt idx="363">
                  <c:v>0</c:v>
                </c:pt>
                <c:pt idx="364">
                  <c:v>1.6</c:v>
                </c:pt>
                <c:pt idx="365">
                  <c:v>0</c:v>
                </c:pt>
                <c:pt idx="366">
                  <c:v>2.5</c:v>
                </c:pt>
                <c:pt idx="367">
                  <c:v>31.6</c:v>
                </c:pt>
                <c:pt idx="368">
                  <c:v>0.2</c:v>
                </c:pt>
                <c:pt idx="369">
                  <c:v>0.6</c:v>
                </c:pt>
                <c:pt idx="370">
                  <c:v>0.5</c:v>
                </c:pt>
                <c:pt idx="371">
                  <c:v>2.8</c:v>
                </c:pt>
                <c:pt idx="372">
                  <c:v>0.5</c:v>
                </c:pt>
                <c:pt idx="373">
                  <c:v>4.7</c:v>
                </c:pt>
                <c:pt idx="374">
                  <c:v>0.4</c:v>
                </c:pt>
                <c:pt idx="375">
                  <c:v>4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0.3</c:v>
                </c:pt>
              </c:numCache>
            </c:numRef>
          </c:val>
        </c:ser>
        <c:ser>
          <c:idx val="1"/>
          <c:order val="1"/>
          <c:tx>
            <c:v>Ctrl c1</c:v>
          </c:tx>
          <c:spPr>
            <a:ln w="28575"/>
          </c:spPr>
          <c:marker>
            <c:symbol val="none"/>
          </c:marker>
          <c:cat>
            <c:numRef>
              <c:f>Controllers!$O$45:$O$424</c:f>
              <c:numCache>
                <c:formatCode>General</c:formatCode>
                <c:ptCount val="380"/>
                <c:pt idx="0">
                  <c:v>42620.4615972222</c:v>
                </c:pt>
                <c:pt idx="1">
                  <c:v>42620.4616087963</c:v>
                </c:pt>
                <c:pt idx="2">
                  <c:v>42620.4616203704</c:v>
                </c:pt>
                <c:pt idx="3">
                  <c:v>42620.4616319444</c:v>
                </c:pt>
                <c:pt idx="4">
                  <c:v>42620.4616435185</c:v>
                </c:pt>
                <c:pt idx="5">
                  <c:v>42620.4616550926</c:v>
                </c:pt>
                <c:pt idx="6">
                  <c:v>42620.4616666667</c:v>
                </c:pt>
                <c:pt idx="7">
                  <c:v>42620.4616782407</c:v>
                </c:pt>
                <c:pt idx="8">
                  <c:v>42620.4616898148</c:v>
                </c:pt>
                <c:pt idx="9">
                  <c:v>42620.4617013889</c:v>
                </c:pt>
                <c:pt idx="10">
                  <c:v>42620.461712963</c:v>
                </c:pt>
                <c:pt idx="11">
                  <c:v>42620.461724537</c:v>
                </c:pt>
                <c:pt idx="12">
                  <c:v>42620.4617361111</c:v>
                </c:pt>
                <c:pt idx="13">
                  <c:v>42620.4617476852</c:v>
                </c:pt>
                <c:pt idx="14">
                  <c:v>42620.4617592593</c:v>
                </c:pt>
                <c:pt idx="15">
                  <c:v>42620.4617708333</c:v>
                </c:pt>
                <c:pt idx="16">
                  <c:v>42620.4617824074</c:v>
                </c:pt>
                <c:pt idx="17">
                  <c:v>42620.4617939815</c:v>
                </c:pt>
                <c:pt idx="18">
                  <c:v>42620.4618055556</c:v>
                </c:pt>
                <c:pt idx="19">
                  <c:v>42620.4628587963</c:v>
                </c:pt>
                <c:pt idx="20">
                  <c:v>42620.4628703704</c:v>
                </c:pt>
                <c:pt idx="21">
                  <c:v>42620.4628819444</c:v>
                </c:pt>
                <c:pt idx="22">
                  <c:v>42620.4628935185</c:v>
                </c:pt>
                <c:pt idx="23">
                  <c:v>42620.4629050926</c:v>
                </c:pt>
                <c:pt idx="24">
                  <c:v>42620.4629166667</c:v>
                </c:pt>
                <c:pt idx="25">
                  <c:v>42620.4629282407</c:v>
                </c:pt>
                <c:pt idx="26">
                  <c:v>42620.4629398148</c:v>
                </c:pt>
                <c:pt idx="27">
                  <c:v>42620.4629513889</c:v>
                </c:pt>
                <c:pt idx="28">
                  <c:v>42620.462962963</c:v>
                </c:pt>
                <c:pt idx="29">
                  <c:v>42620.462974537</c:v>
                </c:pt>
                <c:pt idx="30">
                  <c:v>42620.4629861111</c:v>
                </c:pt>
                <c:pt idx="31">
                  <c:v>42620.4629976852</c:v>
                </c:pt>
                <c:pt idx="32">
                  <c:v>42620.4630092593</c:v>
                </c:pt>
                <c:pt idx="33">
                  <c:v>42620.4630208333</c:v>
                </c:pt>
                <c:pt idx="34">
                  <c:v>42620.4630324074</c:v>
                </c:pt>
                <c:pt idx="35">
                  <c:v>42620.4630439815</c:v>
                </c:pt>
                <c:pt idx="36">
                  <c:v>42620.4630555556</c:v>
                </c:pt>
                <c:pt idx="37">
                  <c:v>42620.4630671296</c:v>
                </c:pt>
                <c:pt idx="38">
                  <c:v>42620.4640509259</c:v>
                </c:pt>
                <c:pt idx="39">
                  <c:v>42620.4640625</c:v>
                </c:pt>
                <c:pt idx="40">
                  <c:v>42620.4640740741</c:v>
                </c:pt>
                <c:pt idx="41">
                  <c:v>42620.4640856481</c:v>
                </c:pt>
                <c:pt idx="42">
                  <c:v>42620.4640972222</c:v>
                </c:pt>
                <c:pt idx="43">
                  <c:v>42620.4641087963</c:v>
                </c:pt>
                <c:pt idx="44">
                  <c:v>42620.4641203704</c:v>
                </c:pt>
                <c:pt idx="45">
                  <c:v>42620.4641319444</c:v>
                </c:pt>
                <c:pt idx="46">
                  <c:v>42620.4641435185</c:v>
                </c:pt>
                <c:pt idx="47">
                  <c:v>42620.4641550926</c:v>
                </c:pt>
                <c:pt idx="48">
                  <c:v>42620.4641666667</c:v>
                </c:pt>
                <c:pt idx="49">
                  <c:v>42620.4641782407</c:v>
                </c:pt>
                <c:pt idx="50">
                  <c:v>42620.4641898148</c:v>
                </c:pt>
                <c:pt idx="51">
                  <c:v>42620.4642013889</c:v>
                </c:pt>
                <c:pt idx="52">
                  <c:v>42620.464212963</c:v>
                </c:pt>
                <c:pt idx="53">
                  <c:v>42620.464224537</c:v>
                </c:pt>
                <c:pt idx="54">
                  <c:v>42620.4642361111</c:v>
                </c:pt>
                <c:pt idx="55">
                  <c:v>42620.4642476852</c:v>
                </c:pt>
                <c:pt idx="56">
                  <c:v>42620.4642592593</c:v>
                </c:pt>
                <c:pt idx="57">
                  <c:v>42620.4653356482</c:v>
                </c:pt>
                <c:pt idx="58">
                  <c:v>42620.4653472222</c:v>
                </c:pt>
                <c:pt idx="59">
                  <c:v>42620.4653587963</c:v>
                </c:pt>
                <c:pt idx="60">
                  <c:v>42620.4653703704</c:v>
                </c:pt>
                <c:pt idx="61">
                  <c:v>42620.4653819444</c:v>
                </c:pt>
                <c:pt idx="62">
                  <c:v>42620.4653935185</c:v>
                </c:pt>
                <c:pt idx="63">
                  <c:v>42620.4654050926</c:v>
                </c:pt>
                <c:pt idx="64">
                  <c:v>42620.4654166667</c:v>
                </c:pt>
                <c:pt idx="65">
                  <c:v>42620.4654282407</c:v>
                </c:pt>
                <c:pt idx="66">
                  <c:v>42620.4654398148</c:v>
                </c:pt>
                <c:pt idx="67">
                  <c:v>42620.4654513889</c:v>
                </c:pt>
                <c:pt idx="68">
                  <c:v>42620.465462963</c:v>
                </c:pt>
                <c:pt idx="69">
                  <c:v>42620.465474537</c:v>
                </c:pt>
                <c:pt idx="70">
                  <c:v>42620.4654861111</c:v>
                </c:pt>
                <c:pt idx="71">
                  <c:v>42620.4654976852</c:v>
                </c:pt>
                <c:pt idx="72">
                  <c:v>42620.4655092593</c:v>
                </c:pt>
                <c:pt idx="73">
                  <c:v>42620.4655208333</c:v>
                </c:pt>
                <c:pt idx="74">
                  <c:v>42620.4655324074</c:v>
                </c:pt>
                <c:pt idx="75">
                  <c:v>42620.4655439815</c:v>
                </c:pt>
                <c:pt idx="76">
                  <c:v>42620.4664930556</c:v>
                </c:pt>
                <c:pt idx="77">
                  <c:v>42620.4665046296</c:v>
                </c:pt>
                <c:pt idx="78">
                  <c:v>42620.4665162037</c:v>
                </c:pt>
                <c:pt idx="79">
                  <c:v>42620.4665277778</c:v>
                </c:pt>
                <c:pt idx="80">
                  <c:v>42620.4665393519</c:v>
                </c:pt>
                <c:pt idx="81">
                  <c:v>42620.4665509259</c:v>
                </c:pt>
                <c:pt idx="82">
                  <c:v>42620.4665625</c:v>
                </c:pt>
                <c:pt idx="83">
                  <c:v>42620.4665740741</c:v>
                </c:pt>
                <c:pt idx="84">
                  <c:v>42620.4665856482</c:v>
                </c:pt>
                <c:pt idx="85">
                  <c:v>42620.4665972222</c:v>
                </c:pt>
                <c:pt idx="86">
                  <c:v>42620.4666087963</c:v>
                </c:pt>
                <c:pt idx="87">
                  <c:v>42620.4666203704</c:v>
                </c:pt>
                <c:pt idx="88">
                  <c:v>42620.4666319444</c:v>
                </c:pt>
                <c:pt idx="89">
                  <c:v>42620.4666435185</c:v>
                </c:pt>
                <c:pt idx="90">
                  <c:v>42620.4666550926</c:v>
                </c:pt>
                <c:pt idx="91">
                  <c:v>42620.4666666667</c:v>
                </c:pt>
                <c:pt idx="92">
                  <c:v>42620.4666782407</c:v>
                </c:pt>
                <c:pt idx="93">
                  <c:v>42620.4666898148</c:v>
                </c:pt>
                <c:pt idx="94">
                  <c:v>42620.4667013889</c:v>
                </c:pt>
                <c:pt idx="95">
                  <c:v>42620.4678472222</c:v>
                </c:pt>
                <c:pt idx="96">
                  <c:v>42620.4678587963</c:v>
                </c:pt>
                <c:pt idx="97">
                  <c:v>42620.4678703704</c:v>
                </c:pt>
                <c:pt idx="98">
                  <c:v>42620.4678819444</c:v>
                </c:pt>
                <c:pt idx="99">
                  <c:v>42620.4678935185</c:v>
                </c:pt>
                <c:pt idx="100">
                  <c:v>42620.4679050926</c:v>
                </c:pt>
                <c:pt idx="101">
                  <c:v>42620.4679166667</c:v>
                </c:pt>
                <c:pt idx="102">
                  <c:v>42620.4679282407</c:v>
                </c:pt>
                <c:pt idx="103">
                  <c:v>42620.4679398148</c:v>
                </c:pt>
                <c:pt idx="104">
                  <c:v>42620.4679513889</c:v>
                </c:pt>
                <c:pt idx="105">
                  <c:v>42620.467962963</c:v>
                </c:pt>
                <c:pt idx="106">
                  <c:v>42620.467974537</c:v>
                </c:pt>
                <c:pt idx="107">
                  <c:v>42620.4679861111</c:v>
                </c:pt>
                <c:pt idx="108">
                  <c:v>42620.4679976852</c:v>
                </c:pt>
                <c:pt idx="109">
                  <c:v>42620.4680092593</c:v>
                </c:pt>
                <c:pt idx="110">
                  <c:v>42620.4680208333</c:v>
                </c:pt>
                <c:pt idx="111">
                  <c:v>42620.4680324074</c:v>
                </c:pt>
                <c:pt idx="112">
                  <c:v>42620.4680439815</c:v>
                </c:pt>
                <c:pt idx="113">
                  <c:v>42620.4680555556</c:v>
                </c:pt>
                <c:pt idx="114">
                  <c:v>42620.4693055556</c:v>
                </c:pt>
                <c:pt idx="115">
                  <c:v>42620.4693171296</c:v>
                </c:pt>
                <c:pt idx="116">
                  <c:v>42620.4693287037</c:v>
                </c:pt>
                <c:pt idx="117">
                  <c:v>42620.4693402778</c:v>
                </c:pt>
                <c:pt idx="118">
                  <c:v>42620.4693518519</c:v>
                </c:pt>
                <c:pt idx="119">
                  <c:v>42620.4693634259</c:v>
                </c:pt>
                <c:pt idx="120">
                  <c:v>42620.469375</c:v>
                </c:pt>
                <c:pt idx="121">
                  <c:v>42620.4693865741</c:v>
                </c:pt>
                <c:pt idx="122">
                  <c:v>42620.4693981481</c:v>
                </c:pt>
                <c:pt idx="123">
                  <c:v>42620.4694097222</c:v>
                </c:pt>
                <c:pt idx="124">
                  <c:v>42620.4694212963</c:v>
                </c:pt>
                <c:pt idx="125">
                  <c:v>42620.4694328704</c:v>
                </c:pt>
                <c:pt idx="126">
                  <c:v>42620.4694444444</c:v>
                </c:pt>
                <c:pt idx="127">
                  <c:v>42620.4694560185</c:v>
                </c:pt>
                <c:pt idx="128">
                  <c:v>42620.4694675926</c:v>
                </c:pt>
                <c:pt idx="129">
                  <c:v>42620.4694791667</c:v>
                </c:pt>
                <c:pt idx="130">
                  <c:v>42620.4694907407</c:v>
                </c:pt>
                <c:pt idx="131">
                  <c:v>42620.4695023148</c:v>
                </c:pt>
                <c:pt idx="132">
                  <c:v>42620.4695138889</c:v>
                </c:pt>
                <c:pt idx="133">
                  <c:v>42620.470625</c:v>
                </c:pt>
                <c:pt idx="134">
                  <c:v>42620.4706365741</c:v>
                </c:pt>
                <c:pt idx="135">
                  <c:v>42620.4706481481</c:v>
                </c:pt>
                <c:pt idx="136">
                  <c:v>42620.4706597222</c:v>
                </c:pt>
                <c:pt idx="137">
                  <c:v>42620.4706712963</c:v>
                </c:pt>
                <c:pt idx="138">
                  <c:v>42620.4706828704</c:v>
                </c:pt>
                <c:pt idx="139">
                  <c:v>42620.4706944444</c:v>
                </c:pt>
                <c:pt idx="140">
                  <c:v>42620.4707060185</c:v>
                </c:pt>
                <c:pt idx="141">
                  <c:v>42620.4707175926</c:v>
                </c:pt>
                <c:pt idx="142">
                  <c:v>42620.4707291667</c:v>
                </c:pt>
                <c:pt idx="143">
                  <c:v>42620.4707407407</c:v>
                </c:pt>
                <c:pt idx="144">
                  <c:v>42620.4707523148</c:v>
                </c:pt>
                <c:pt idx="145">
                  <c:v>42620.4707638889</c:v>
                </c:pt>
                <c:pt idx="146">
                  <c:v>42620.470775463</c:v>
                </c:pt>
                <c:pt idx="147">
                  <c:v>42620.470787037</c:v>
                </c:pt>
                <c:pt idx="148">
                  <c:v>42620.4707986111</c:v>
                </c:pt>
                <c:pt idx="149">
                  <c:v>42620.4708101852</c:v>
                </c:pt>
                <c:pt idx="150">
                  <c:v>42620.4708217593</c:v>
                </c:pt>
                <c:pt idx="151">
                  <c:v>42620.4708333333</c:v>
                </c:pt>
                <c:pt idx="152">
                  <c:v>42620.4718055556</c:v>
                </c:pt>
                <c:pt idx="153">
                  <c:v>42620.4718171296</c:v>
                </c:pt>
                <c:pt idx="154">
                  <c:v>42620.4718287037</c:v>
                </c:pt>
                <c:pt idx="155">
                  <c:v>42620.4718402778</c:v>
                </c:pt>
                <c:pt idx="156">
                  <c:v>42620.4718518518</c:v>
                </c:pt>
                <c:pt idx="157">
                  <c:v>42620.4718634259</c:v>
                </c:pt>
                <c:pt idx="158">
                  <c:v>42620.471875</c:v>
                </c:pt>
                <c:pt idx="159">
                  <c:v>42620.4718865741</c:v>
                </c:pt>
                <c:pt idx="160">
                  <c:v>42620.4718981481</c:v>
                </c:pt>
                <c:pt idx="161">
                  <c:v>42620.4719097222</c:v>
                </c:pt>
                <c:pt idx="162">
                  <c:v>42620.4719212963</c:v>
                </c:pt>
                <c:pt idx="163">
                  <c:v>42620.4719328704</c:v>
                </c:pt>
                <c:pt idx="164">
                  <c:v>42620.4719444444</c:v>
                </c:pt>
                <c:pt idx="165">
                  <c:v>42620.4719560185</c:v>
                </c:pt>
                <c:pt idx="166">
                  <c:v>42620.4719675926</c:v>
                </c:pt>
                <c:pt idx="167">
                  <c:v>42620.4719791667</c:v>
                </c:pt>
                <c:pt idx="168">
                  <c:v>42620.4719907407</c:v>
                </c:pt>
                <c:pt idx="169">
                  <c:v>42620.4720023148</c:v>
                </c:pt>
                <c:pt idx="170">
                  <c:v>42620.4720138889</c:v>
                </c:pt>
                <c:pt idx="171">
                  <c:v>42620.4730555556</c:v>
                </c:pt>
                <c:pt idx="172">
                  <c:v>42620.4730671296</c:v>
                </c:pt>
                <c:pt idx="173">
                  <c:v>42620.4730787037</c:v>
                </c:pt>
                <c:pt idx="174">
                  <c:v>42620.4730902778</c:v>
                </c:pt>
                <c:pt idx="175">
                  <c:v>42620.4731018519</c:v>
                </c:pt>
                <c:pt idx="176">
                  <c:v>42620.4731134259</c:v>
                </c:pt>
                <c:pt idx="177">
                  <c:v>42620.473125</c:v>
                </c:pt>
                <c:pt idx="178">
                  <c:v>42620.4731365741</c:v>
                </c:pt>
                <c:pt idx="179">
                  <c:v>42620.4731481482</c:v>
                </c:pt>
                <c:pt idx="180">
                  <c:v>42620.4731597222</c:v>
                </c:pt>
                <c:pt idx="181">
                  <c:v>42620.4731712963</c:v>
                </c:pt>
                <c:pt idx="182">
                  <c:v>42620.4731828704</c:v>
                </c:pt>
                <c:pt idx="183">
                  <c:v>42620.4731944444</c:v>
                </c:pt>
                <c:pt idx="184">
                  <c:v>42620.4732060185</c:v>
                </c:pt>
                <c:pt idx="185">
                  <c:v>42620.4732175926</c:v>
                </c:pt>
                <c:pt idx="186">
                  <c:v>42620.4732291667</c:v>
                </c:pt>
                <c:pt idx="187">
                  <c:v>42620.4732407407</c:v>
                </c:pt>
                <c:pt idx="188">
                  <c:v>42620.4732523148</c:v>
                </c:pt>
                <c:pt idx="189">
                  <c:v>42620.4732638889</c:v>
                </c:pt>
                <c:pt idx="190">
                  <c:v>42620.4742939815</c:v>
                </c:pt>
                <c:pt idx="191">
                  <c:v>42620.4743055556</c:v>
                </c:pt>
                <c:pt idx="192">
                  <c:v>42620.4743171296</c:v>
                </c:pt>
                <c:pt idx="193">
                  <c:v>42620.4743287037</c:v>
                </c:pt>
                <c:pt idx="194">
                  <c:v>42620.4743402778</c:v>
                </c:pt>
                <c:pt idx="195">
                  <c:v>42620.4743518519</c:v>
                </c:pt>
                <c:pt idx="196">
                  <c:v>42620.4743634259</c:v>
                </c:pt>
                <c:pt idx="197">
                  <c:v>42620.474375</c:v>
                </c:pt>
                <c:pt idx="198">
                  <c:v>42620.4743865741</c:v>
                </c:pt>
                <c:pt idx="199">
                  <c:v>42620.4743981482</c:v>
                </c:pt>
                <c:pt idx="200">
                  <c:v>42620.4744097222</c:v>
                </c:pt>
                <c:pt idx="201">
                  <c:v>42620.4744212963</c:v>
                </c:pt>
                <c:pt idx="202">
                  <c:v>42620.4744328704</c:v>
                </c:pt>
                <c:pt idx="203">
                  <c:v>42620.4744444444</c:v>
                </c:pt>
                <c:pt idx="204">
                  <c:v>42620.4744560185</c:v>
                </c:pt>
                <c:pt idx="205">
                  <c:v>42620.4744675926</c:v>
                </c:pt>
                <c:pt idx="206">
                  <c:v>42620.4744791667</c:v>
                </c:pt>
                <c:pt idx="207">
                  <c:v>42620.4744907407</c:v>
                </c:pt>
                <c:pt idx="208">
                  <c:v>42620.4745023148</c:v>
                </c:pt>
                <c:pt idx="209">
                  <c:v>42620.4755787037</c:v>
                </c:pt>
                <c:pt idx="210">
                  <c:v>42620.4755902778</c:v>
                </c:pt>
                <c:pt idx="211">
                  <c:v>42620.4756018519</c:v>
                </c:pt>
                <c:pt idx="212">
                  <c:v>42620.4756134259</c:v>
                </c:pt>
                <c:pt idx="213">
                  <c:v>42620.475625</c:v>
                </c:pt>
                <c:pt idx="214">
                  <c:v>42620.4756365741</c:v>
                </c:pt>
                <c:pt idx="215">
                  <c:v>42620.4756481481</c:v>
                </c:pt>
                <c:pt idx="216">
                  <c:v>42620.4756597222</c:v>
                </c:pt>
                <c:pt idx="217">
                  <c:v>42620.4756712963</c:v>
                </c:pt>
                <c:pt idx="218">
                  <c:v>42620.4756828704</c:v>
                </c:pt>
                <c:pt idx="219">
                  <c:v>42620.4756944444</c:v>
                </c:pt>
                <c:pt idx="220">
                  <c:v>42620.4757060185</c:v>
                </c:pt>
                <c:pt idx="221">
                  <c:v>42620.4757175926</c:v>
                </c:pt>
                <c:pt idx="222">
                  <c:v>42620.4757291667</c:v>
                </c:pt>
                <c:pt idx="223">
                  <c:v>42620.4757407407</c:v>
                </c:pt>
                <c:pt idx="224">
                  <c:v>42620.4757523148</c:v>
                </c:pt>
                <c:pt idx="225">
                  <c:v>42620.4757638889</c:v>
                </c:pt>
                <c:pt idx="226">
                  <c:v>42620.475775463</c:v>
                </c:pt>
                <c:pt idx="227">
                  <c:v>42620.475787037</c:v>
                </c:pt>
                <c:pt idx="228">
                  <c:v>42620.4768402778</c:v>
                </c:pt>
                <c:pt idx="229">
                  <c:v>42620.4768518519</c:v>
                </c:pt>
                <c:pt idx="230">
                  <c:v>42620.4768634259</c:v>
                </c:pt>
                <c:pt idx="231">
                  <c:v>42620.476875</c:v>
                </c:pt>
                <c:pt idx="232">
                  <c:v>42620.4768865741</c:v>
                </c:pt>
                <c:pt idx="233">
                  <c:v>42620.4768981481</c:v>
                </c:pt>
                <c:pt idx="234">
                  <c:v>42620.4769097222</c:v>
                </c:pt>
                <c:pt idx="235">
                  <c:v>42620.4769212963</c:v>
                </c:pt>
                <c:pt idx="236">
                  <c:v>42620.4769328704</c:v>
                </c:pt>
                <c:pt idx="237">
                  <c:v>42620.4769444444</c:v>
                </c:pt>
                <c:pt idx="238">
                  <c:v>42620.4769560185</c:v>
                </c:pt>
                <c:pt idx="239">
                  <c:v>42620.4769675926</c:v>
                </c:pt>
                <c:pt idx="240">
                  <c:v>42620.4769791667</c:v>
                </c:pt>
                <c:pt idx="241">
                  <c:v>42620.4769907407</c:v>
                </c:pt>
                <c:pt idx="242">
                  <c:v>42620.4770023148</c:v>
                </c:pt>
                <c:pt idx="243">
                  <c:v>42620.4770138889</c:v>
                </c:pt>
                <c:pt idx="244">
                  <c:v>42620.477025463</c:v>
                </c:pt>
                <c:pt idx="245">
                  <c:v>42620.477037037</c:v>
                </c:pt>
                <c:pt idx="246">
                  <c:v>42620.4770486111</c:v>
                </c:pt>
                <c:pt idx="247">
                  <c:v>42620.4780092593</c:v>
                </c:pt>
                <c:pt idx="248">
                  <c:v>42620.4780208333</c:v>
                </c:pt>
                <c:pt idx="249">
                  <c:v>42620.4780324074</c:v>
                </c:pt>
                <c:pt idx="250">
                  <c:v>42620.4780439815</c:v>
                </c:pt>
                <c:pt idx="251">
                  <c:v>42620.4780555556</c:v>
                </c:pt>
                <c:pt idx="252">
                  <c:v>42620.4780671296</c:v>
                </c:pt>
                <c:pt idx="253">
                  <c:v>42620.4780787037</c:v>
                </c:pt>
                <c:pt idx="254">
                  <c:v>42620.4780902778</c:v>
                </c:pt>
                <c:pt idx="255">
                  <c:v>42620.4781018519</c:v>
                </c:pt>
                <c:pt idx="256">
                  <c:v>42620.4781134259</c:v>
                </c:pt>
                <c:pt idx="257">
                  <c:v>42620.478125</c:v>
                </c:pt>
                <c:pt idx="258">
                  <c:v>42620.4781365741</c:v>
                </c:pt>
                <c:pt idx="259">
                  <c:v>42620.4781481481</c:v>
                </c:pt>
                <c:pt idx="260">
                  <c:v>42620.4781597222</c:v>
                </c:pt>
                <c:pt idx="261">
                  <c:v>42620.4781712963</c:v>
                </c:pt>
                <c:pt idx="262">
                  <c:v>42620.4781828704</c:v>
                </c:pt>
                <c:pt idx="263">
                  <c:v>42620.4781944444</c:v>
                </c:pt>
                <c:pt idx="264">
                  <c:v>42620.4782060185</c:v>
                </c:pt>
                <c:pt idx="265">
                  <c:v>42620.4782175926</c:v>
                </c:pt>
                <c:pt idx="266">
                  <c:v>42620.479224537</c:v>
                </c:pt>
                <c:pt idx="267">
                  <c:v>42620.4792361111</c:v>
                </c:pt>
                <c:pt idx="268">
                  <c:v>42620.4792476852</c:v>
                </c:pt>
                <c:pt idx="269">
                  <c:v>42620.4792592593</c:v>
                </c:pt>
                <c:pt idx="270">
                  <c:v>42620.4792708333</c:v>
                </c:pt>
                <c:pt idx="271">
                  <c:v>42620.4792824074</c:v>
                </c:pt>
                <c:pt idx="272">
                  <c:v>42620.4792939815</c:v>
                </c:pt>
                <c:pt idx="273">
                  <c:v>42620.4793055556</c:v>
                </c:pt>
                <c:pt idx="274">
                  <c:v>42620.4793171296</c:v>
                </c:pt>
                <c:pt idx="275">
                  <c:v>42620.4793287037</c:v>
                </c:pt>
                <c:pt idx="276">
                  <c:v>42620.4793402778</c:v>
                </c:pt>
                <c:pt idx="277">
                  <c:v>42620.4793518518</c:v>
                </c:pt>
                <c:pt idx="278">
                  <c:v>42620.4793634259</c:v>
                </c:pt>
                <c:pt idx="279">
                  <c:v>42620.479375</c:v>
                </c:pt>
                <c:pt idx="280">
                  <c:v>42620.4793865741</c:v>
                </c:pt>
                <c:pt idx="281">
                  <c:v>42620.4793981481</c:v>
                </c:pt>
                <c:pt idx="282">
                  <c:v>42620.4794097222</c:v>
                </c:pt>
                <c:pt idx="283">
                  <c:v>42620.4794212963</c:v>
                </c:pt>
                <c:pt idx="284">
                  <c:v>42620.4794328704</c:v>
                </c:pt>
                <c:pt idx="285">
                  <c:v>42620.4805324074</c:v>
                </c:pt>
                <c:pt idx="286">
                  <c:v>42620.4805439815</c:v>
                </c:pt>
                <c:pt idx="287">
                  <c:v>42620.4805555556</c:v>
                </c:pt>
                <c:pt idx="288">
                  <c:v>42620.4805671296</c:v>
                </c:pt>
                <c:pt idx="289">
                  <c:v>42620.4805787037</c:v>
                </c:pt>
                <c:pt idx="290">
                  <c:v>42620.4805902778</c:v>
                </c:pt>
                <c:pt idx="291">
                  <c:v>42620.4806018519</c:v>
                </c:pt>
                <c:pt idx="292">
                  <c:v>42620.4806134259</c:v>
                </c:pt>
                <c:pt idx="293">
                  <c:v>42620.480625</c:v>
                </c:pt>
                <c:pt idx="294">
                  <c:v>42620.4806365741</c:v>
                </c:pt>
                <c:pt idx="295">
                  <c:v>42620.4806481482</c:v>
                </c:pt>
                <c:pt idx="296">
                  <c:v>42620.4806597222</c:v>
                </c:pt>
                <c:pt idx="297">
                  <c:v>42620.4806712963</c:v>
                </c:pt>
                <c:pt idx="298">
                  <c:v>42620.4806828704</c:v>
                </c:pt>
                <c:pt idx="299">
                  <c:v>42620.4806944444</c:v>
                </c:pt>
                <c:pt idx="300">
                  <c:v>42620.4807060185</c:v>
                </c:pt>
                <c:pt idx="301">
                  <c:v>42620.4807175926</c:v>
                </c:pt>
                <c:pt idx="302">
                  <c:v>42620.4807291667</c:v>
                </c:pt>
                <c:pt idx="303">
                  <c:v>42620.4807407407</c:v>
                </c:pt>
                <c:pt idx="304">
                  <c:v>42620.4818518519</c:v>
                </c:pt>
                <c:pt idx="305">
                  <c:v>42620.4818634259</c:v>
                </c:pt>
                <c:pt idx="306">
                  <c:v>42620.481875</c:v>
                </c:pt>
                <c:pt idx="307">
                  <c:v>42620.4818865741</c:v>
                </c:pt>
                <c:pt idx="308">
                  <c:v>42620.4818981482</c:v>
                </c:pt>
                <c:pt idx="309">
                  <c:v>42620.4819097222</c:v>
                </c:pt>
                <c:pt idx="310">
                  <c:v>42620.4819212963</c:v>
                </c:pt>
                <c:pt idx="311">
                  <c:v>42620.4819328704</c:v>
                </c:pt>
                <c:pt idx="312">
                  <c:v>42620.4819444444</c:v>
                </c:pt>
                <c:pt idx="313">
                  <c:v>42620.4819560185</c:v>
                </c:pt>
                <c:pt idx="314">
                  <c:v>42620.4819675926</c:v>
                </c:pt>
                <c:pt idx="315">
                  <c:v>42620.4819791667</c:v>
                </c:pt>
                <c:pt idx="316">
                  <c:v>42620.4819907407</c:v>
                </c:pt>
                <c:pt idx="317">
                  <c:v>42620.4820023148</c:v>
                </c:pt>
                <c:pt idx="318">
                  <c:v>42620.4820138889</c:v>
                </c:pt>
                <c:pt idx="319">
                  <c:v>42620.482025463</c:v>
                </c:pt>
                <c:pt idx="320">
                  <c:v>42620.482037037</c:v>
                </c:pt>
                <c:pt idx="321">
                  <c:v>42620.4820486111</c:v>
                </c:pt>
                <c:pt idx="322">
                  <c:v>42620.4820601852</c:v>
                </c:pt>
                <c:pt idx="323">
                  <c:v>42620.4831018519</c:v>
                </c:pt>
                <c:pt idx="324">
                  <c:v>42620.4831134259</c:v>
                </c:pt>
                <c:pt idx="325">
                  <c:v>42620.483125</c:v>
                </c:pt>
                <c:pt idx="326">
                  <c:v>42620.4831365741</c:v>
                </c:pt>
                <c:pt idx="327">
                  <c:v>42620.4831481481</c:v>
                </c:pt>
                <c:pt idx="328">
                  <c:v>42620.4831597222</c:v>
                </c:pt>
                <c:pt idx="329">
                  <c:v>42620.4831712963</c:v>
                </c:pt>
                <c:pt idx="330">
                  <c:v>42620.4831828704</c:v>
                </c:pt>
                <c:pt idx="331">
                  <c:v>42620.4831944444</c:v>
                </c:pt>
                <c:pt idx="332">
                  <c:v>42620.4832060185</c:v>
                </c:pt>
                <c:pt idx="333">
                  <c:v>42620.4832175926</c:v>
                </c:pt>
                <c:pt idx="334">
                  <c:v>42620.4832291667</c:v>
                </c:pt>
                <c:pt idx="335">
                  <c:v>42620.4832407407</c:v>
                </c:pt>
                <c:pt idx="336">
                  <c:v>42620.4832523148</c:v>
                </c:pt>
                <c:pt idx="337">
                  <c:v>42620.4832638889</c:v>
                </c:pt>
                <c:pt idx="338">
                  <c:v>42620.483275463</c:v>
                </c:pt>
                <c:pt idx="339">
                  <c:v>42620.483287037</c:v>
                </c:pt>
                <c:pt idx="340">
                  <c:v>42620.4832986111</c:v>
                </c:pt>
                <c:pt idx="341">
                  <c:v>42620.4833101852</c:v>
                </c:pt>
                <c:pt idx="342">
                  <c:v>42620.4842939815</c:v>
                </c:pt>
                <c:pt idx="343">
                  <c:v>42620.4843055556</c:v>
                </c:pt>
                <c:pt idx="344">
                  <c:v>42620.4843171296</c:v>
                </c:pt>
                <c:pt idx="345">
                  <c:v>42620.4843287037</c:v>
                </c:pt>
                <c:pt idx="346">
                  <c:v>42620.4843402778</c:v>
                </c:pt>
                <c:pt idx="347">
                  <c:v>42620.4843518519</c:v>
                </c:pt>
                <c:pt idx="348">
                  <c:v>42620.4843634259</c:v>
                </c:pt>
                <c:pt idx="349">
                  <c:v>42620.484375</c:v>
                </c:pt>
                <c:pt idx="350">
                  <c:v>42620.4843865741</c:v>
                </c:pt>
                <c:pt idx="351">
                  <c:v>42620.4843981481</c:v>
                </c:pt>
                <c:pt idx="352">
                  <c:v>42620.4844097222</c:v>
                </c:pt>
                <c:pt idx="353">
                  <c:v>42620.4844212963</c:v>
                </c:pt>
                <c:pt idx="354">
                  <c:v>42620.4844328704</c:v>
                </c:pt>
                <c:pt idx="355">
                  <c:v>42620.4844444444</c:v>
                </c:pt>
                <c:pt idx="356">
                  <c:v>42620.4844560185</c:v>
                </c:pt>
                <c:pt idx="357">
                  <c:v>42620.4844675926</c:v>
                </c:pt>
                <c:pt idx="358">
                  <c:v>42620.4844791667</c:v>
                </c:pt>
                <c:pt idx="359">
                  <c:v>42620.4844907407</c:v>
                </c:pt>
                <c:pt idx="360">
                  <c:v>42620.4845023148</c:v>
                </c:pt>
                <c:pt idx="361">
                  <c:v>42620.485462963</c:v>
                </c:pt>
                <c:pt idx="362">
                  <c:v>42620.485474537</c:v>
                </c:pt>
                <c:pt idx="363">
                  <c:v>42620.4854861111</c:v>
                </c:pt>
                <c:pt idx="364">
                  <c:v>42620.4854976852</c:v>
                </c:pt>
                <c:pt idx="365">
                  <c:v>42620.4855092593</c:v>
                </c:pt>
                <c:pt idx="366">
                  <c:v>42620.4855208333</c:v>
                </c:pt>
                <c:pt idx="367">
                  <c:v>42620.4855324074</c:v>
                </c:pt>
                <c:pt idx="368">
                  <c:v>42620.4855439815</c:v>
                </c:pt>
                <c:pt idx="369">
                  <c:v>42620.4855555556</c:v>
                </c:pt>
                <c:pt idx="370">
                  <c:v>42620.4855671296</c:v>
                </c:pt>
                <c:pt idx="371">
                  <c:v>42620.4855787037</c:v>
                </c:pt>
                <c:pt idx="372">
                  <c:v>42620.4855902778</c:v>
                </c:pt>
                <c:pt idx="373">
                  <c:v>42620.4856018519</c:v>
                </c:pt>
                <c:pt idx="374">
                  <c:v>42620.4856134259</c:v>
                </c:pt>
                <c:pt idx="375">
                  <c:v>42620.485625</c:v>
                </c:pt>
                <c:pt idx="376">
                  <c:v>42620.4856365741</c:v>
                </c:pt>
                <c:pt idx="377">
                  <c:v>42620.4856481481</c:v>
                </c:pt>
                <c:pt idx="378">
                  <c:v>42620.4856597222</c:v>
                </c:pt>
                <c:pt idx="379">
                  <c:v>42620.4856712963</c:v>
                </c:pt>
              </c:numCache>
            </c:numRef>
          </c:cat>
          <c:val>
            <c:numRef>
              <c:f>Controllers!$W$45:$W$424</c:f>
              <c:numCache>
                <c:formatCode>General</c:formatCode>
                <c:ptCount val="380"/>
                <c:pt idx="0">
                  <c:v>4.9</c:v>
                </c:pt>
                <c:pt idx="1">
                  <c:v>17.8</c:v>
                </c:pt>
                <c:pt idx="2">
                  <c:v>9.9</c:v>
                </c:pt>
                <c:pt idx="3">
                  <c:v>5.2</c:v>
                </c:pt>
                <c:pt idx="4">
                  <c:v>20.1</c:v>
                </c:pt>
                <c:pt idx="5">
                  <c:v>3.1</c:v>
                </c:pt>
                <c:pt idx="6">
                  <c:v>5.1</c:v>
                </c:pt>
                <c:pt idx="7">
                  <c:v>2.9</c:v>
                </c:pt>
                <c:pt idx="8">
                  <c:v>23.4</c:v>
                </c:pt>
                <c:pt idx="9">
                  <c:v>101.6</c:v>
                </c:pt>
                <c:pt idx="10">
                  <c:v>327.8</c:v>
                </c:pt>
                <c:pt idx="11">
                  <c:v>185.5</c:v>
                </c:pt>
                <c:pt idx="12">
                  <c:v>76.8</c:v>
                </c:pt>
                <c:pt idx="13">
                  <c:v>51.9</c:v>
                </c:pt>
                <c:pt idx="14">
                  <c:v>26.5</c:v>
                </c:pt>
                <c:pt idx="15">
                  <c:v>8.9</c:v>
                </c:pt>
                <c:pt idx="16">
                  <c:v>4.9</c:v>
                </c:pt>
                <c:pt idx="17">
                  <c:v>0</c:v>
                </c:pt>
                <c:pt idx="18">
                  <c:v>0.9</c:v>
                </c:pt>
                <c:pt idx="19">
                  <c:v>6.9</c:v>
                </c:pt>
                <c:pt idx="20">
                  <c:v>9.1</c:v>
                </c:pt>
                <c:pt idx="21">
                  <c:v>15.3</c:v>
                </c:pt>
                <c:pt idx="22">
                  <c:v>6.5</c:v>
                </c:pt>
                <c:pt idx="23">
                  <c:v>7</c:v>
                </c:pt>
                <c:pt idx="24">
                  <c:v>5.1</c:v>
                </c:pt>
                <c:pt idx="25">
                  <c:v>8.6</c:v>
                </c:pt>
                <c:pt idx="26">
                  <c:v>0</c:v>
                </c:pt>
                <c:pt idx="27">
                  <c:v>3.9</c:v>
                </c:pt>
                <c:pt idx="28">
                  <c:v>0</c:v>
                </c:pt>
                <c:pt idx="29">
                  <c:v>0.8</c:v>
                </c:pt>
                <c:pt idx="30">
                  <c:v>0</c:v>
                </c:pt>
                <c:pt idx="31">
                  <c:v>0.3</c:v>
                </c:pt>
                <c:pt idx="32">
                  <c:v>0</c:v>
                </c:pt>
                <c:pt idx="33">
                  <c:v>0.1</c:v>
                </c:pt>
                <c:pt idx="34">
                  <c:v>0</c:v>
                </c:pt>
                <c:pt idx="35">
                  <c:v>0</c:v>
                </c:pt>
                <c:pt idx="36">
                  <c:v>6.6</c:v>
                </c:pt>
                <c:pt idx="37">
                  <c:v>0</c:v>
                </c:pt>
                <c:pt idx="38">
                  <c:v>3.9</c:v>
                </c:pt>
                <c:pt idx="39">
                  <c:v>6.4</c:v>
                </c:pt>
                <c:pt idx="40">
                  <c:v>5.1</c:v>
                </c:pt>
                <c:pt idx="41">
                  <c:v>6.8</c:v>
                </c:pt>
                <c:pt idx="42">
                  <c:v>2.5</c:v>
                </c:pt>
                <c:pt idx="43">
                  <c:v>3.5</c:v>
                </c:pt>
                <c:pt idx="44">
                  <c:v>6.4</c:v>
                </c:pt>
                <c:pt idx="45">
                  <c:v>25.2</c:v>
                </c:pt>
                <c:pt idx="46">
                  <c:v>119.2</c:v>
                </c:pt>
                <c:pt idx="47">
                  <c:v>66.3</c:v>
                </c:pt>
                <c:pt idx="48">
                  <c:v>2.2</c:v>
                </c:pt>
                <c:pt idx="49">
                  <c:v>1.1</c:v>
                </c:pt>
                <c:pt idx="50">
                  <c:v>5.2</c:v>
                </c:pt>
                <c:pt idx="51">
                  <c:v>0.3</c:v>
                </c:pt>
                <c:pt idx="52">
                  <c:v>6.3</c:v>
                </c:pt>
                <c:pt idx="53">
                  <c:v>0.4</c:v>
                </c:pt>
                <c:pt idx="54">
                  <c:v>8.6</c:v>
                </c:pt>
                <c:pt idx="55">
                  <c:v>0.9</c:v>
                </c:pt>
                <c:pt idx="56">
                  <c:v>3</c:v>
                </c:pt>
                <c:pt idx="57">
                  <c:v>2.5</c:v>
                </c:pt>
                <c:pt idx="58">
                  <c:v>1.2</c:v>
                </c:pt>
                <c:pt idx="59">
                  <c:v>2.9</c:v>
                </c:pt>
                <c:pt idx="60">
                  <c:v>29.5</c:v>
                </c:pt>
                <c:pt idx="61">
                  <c:v>4.3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1.1</c:v>
                </c:pt>
                <c:pt idx="68">
                  <c:v>2.3</c:v>
                </c:pt>
                <c:pt idx="69">
                  <c:v>2.3</c:v>
                </c:pt>
                <c:pt idx="70">
                  <c:v>5.3</c:v>
                </c:pt>
                <c:pt idx="71">
                  <c:v>0</c:v>
                </c:pt>
                <c:pt idx="72">
                  <c:v>3.7</c:v>
                </c:pt>
                <c:pt idx="73">
                  <c:v>24.5</c:v>
                </c:pt>
                <c:pt idx="74">
                  <c:v>213.6</c:v>
                </c:pt>
                <c:pt idx="75">
                  <c:v>39.3</c:v>
                </c:pt>
                <c:pt idx="76">
                  <c:v>5.1</c:v>
                </c:pt>
                <c:pt idx="77">
                  <c:v>0</c:v>
                </c:pt>
                <c:pt idx="78">
                  <c:v>7.9</c:v>
                </c:pt>
                <c:pt idx="79">
                  <c:v>9.1</c:v>
                </c:pt>
                <c:pt idx="80">
                  <c:v>4.7</c:v>
                </c:pt>
                <c:pt idx="81">
                  <c:v>5.4</c:v>
                </c:pt>
                <c:pt idx="82">
                  <c:v>11</c:v>
                </c:pt>
                <c:pt idx="83">
                  <c:v>108.9</c:v>
                </c:pt>
                <c:pt idx="84">
                  <c:v>44.1</c:v>
                </c:pt>
                <c:pt idx="85">
                  <c:v>34</c:v>
                </c:pt>
                <c:pt idx="86">
                  <c:v>15.2</c:v>
                </c:pt>
                <c:pt idx="87">
                  <c:v>10.6</c:v>
                </c:pt>
                <c:pt idx="88">
                  <c:v>8.3</c:v>
                </c:pt>
                <c:pt idx="89">
                  <c:v>10.4</c:v>
                </c:pt>
                <c:pt idx="90">
                  <c:v>9.8</c:v>
                </c:pt>
                <c:pt idx="91">
                  <c:v>10.9</c:v>
                </c:pt>
                <c:pt idx="92">
                  <c:v>7.5</c:v>
                </c:pt>
                <c:pt idx="93">
                  <c:v>9.2</c:v>
                </c:pt>
                <c:pt idx="94">
                  <c:v>9.5</c:v>
                </c:pt>
                <c:pt idx="95">
                  <c:v>7.2</c:v>
                </c:pt>
                <c:pt idx="96">
                  <c:v>0</c:v>
                </c:pt>
                <c:pt idx="97">
                  <c:v>0</c:v>
                </c:pt>
                <c:pt idx="98">
                  <c:v>6.7</c:v>
                </c:pt>
                <c:pt idx="99">
                  <c:v>0</c:v>
                </c:pt>
                <c:pt idx="100">
                  <c:v>1.4</c:v>
                </c:pt>
                <c:pt idx="101">
                  <c:v>7.7</c:v>
                </c:pt>
                <c:pt idx="102">
                  <c:v>0</c:v>
                </c:pt>
                <c:pt idx="103">
                  <c:v>0.6</c:v>
                </c:pt>
                <c:pt idx="104">
                  <c:v>0.8</c:v>
                </c:pt>
                <c:pt idx="105">
                  <c:v>0</c:v>
                </c:pt>
                <c:pt idx="106">
                  <c:v>0.5</c:v>
                </c:pt>
                <c:pt idx="107">
                  <c:v>0.4</c:v>
                </c:pt>
                <c:pt idx="108">
                  <c:v>0</c:v>
                </c:pt>
                <c:pt idx="109">
                  <c:v>0.4</c:v>
                </c:pt>
                <c:pt idx="110">
                  <c:v>216.5</c:v>
                </c:pt>
                <c:pt idx="111">
                  <c:v>47</c:v>
                </c:pt>
                <c:pt idx="112">
                  <c:v>17.2</c:v>
                </c:pt>
                <c:pt idx="113">
                  <c:v>7</c:v>
                </c:pt>
                <c:pt idx="114">
                  <c:v>4.2</c:v>
                </c:pt>
                <c:pt idx="115">
                  <c:v>5.6</c:v>
                </c:pt>
                <c:pt idx="116">
                  <c:v>3.9</c:v>
                </c:pt>
                <c:pt idx="117">
                  <c:v>5</c:v>
                </c:pt>
                <c:pt idx="118">
                  <c:v>3.7</c:v>
                </c:pt>
                <c:pt idx="119">
                  <c:v>2</c:v>
                </c:pt>
                <c:pt idx="120">
                  <c:v>4.2</c:v>
                </c:pt>
                <c:pt idx="121">
                  <c:v>0.3</c:v>
                </c:pt>
                <c:pt idx="122">
                  <c:v>6.5</c:v>
                </c:pt>
                <c:pt idx="123">
                  <c:v>33</c:v>
                </c:pt>
                <c:pt idx="124">
                  <c:v>113.4</c:v>
                </c:pt>
                <c:pt idx="125">
                  <c:v>43.7</c:v>
                </c:pt>
                <c:pt idx="126">
                  <c:v>2.6</c:v>
                </c:pt>
                <c:pt idx="127">
                  <c:v>3.6</c:v>
                </c:pt>
                <c:pt idx="128">
                  <c:v>0.1</c:v>
                </c:pt>
                <c:pt idx="129">
                  <c:v>0</c:v>
                </c:pt>
                <c:pt idx="130">
                  <c:v>5.1</c:v>
                </c:pt>
                <c:pt idx="131">
                  <c:v>0.4</c:v>
                </c:pt>
                <c:pt idx="132">
                  <c:v>0.7</c:v>
                </c:pt>
                <c:pt idx="133">
                  <c:v>5.1</c:v>
                </c:pt>
                <c:pt idx="134">
                  <c:v>8.5</c:v>
                </c:pt>
                <c:pt idx="135">
                  <c:v>5.5</c:v>
                </c:pt>
                <c:pt idx="136">
                  <c:v>0</c:v>
                </c:pt>
                <c:pt idx="137">
                  <c:v>2.9</c:v>
                </c:pt>
                <c:pt idx="138">
                  <c:v>0.6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24.2</c:v>
                </c:pt>
                <c:pt idx="143">
                  <c:v>1.1</c:v>
                </c:pt>
                <c:pt idx="144">
                  <c:v>0.9</c:v>
                </c:pt>
                <c:pt idx="145">
                  <c:v>0.5</c:v>
                </c:pt>
                <c:pt idx="146">
                  <c:v>0.4</c:v>
                </c:pt>
                <c:pt idx="147">
                  <c:v>0.7</c:v>
                </c:pt>
                <c:pt idx="148">
                  <c:v>125.8</c:v>
                </c:pt>
                <c:pt idx="149">
                  <c:v>89.8</c:v>
                </c:pt>
                <c:pt idx="150">
                  <c:v>45.2</c:v>
                </c:pt>
                <c:pt idx="151">
                  <c:v>0.9</c:v>
                </c:pt>
                <c:pt idx="152">
                  <c:v>2.6</c:v>
                </c:pt>
                <c:pt idx="153">
                  <c:v>4.2</c:v>
                </c:pt>
                <c:pt idx="154">
                  <c:v>9.5</c:v>
                </c:pt>
                <c:pt idx="155">
                  <c:v>85.8</c:v>
                </c:pt>
                <c:pt idx="156">
                  <c:v>34.7</c:v>
                </c:pt>
                <c:pt idx="157">
                  <c:v>10.2</c:v>
                </c:pt>
                <c:pt idx="158">
                  <c:v>14.5</c:v>
                </c:pt>
                <c:pt idx="159">
                  <c:v>0.3</c:v>
                </c:pt>
                <c:pt idx="160">
                  <c:v>5.9</c:v>
                </c:pt>
                <c:pt idx="161">
                  <c:v>0.2</c:v>
                </c:pt>
                <c:pt idx="162">
                  <c:v>4.6</c:v>
                </c:pt>
                <c:pt idx="163">
                  <c:v>0.3</c:v>
                </c:pt>
                <c:pt idx="164">
                  <c:v>0.5</c:v>
                </c:pt>
                <c:pt idx="165">
                  <c:v>0.7</c:v>
                </c:pt>
                <c:pt idx="166">
                  <c:v>0.3</c:v>
                </c:pt>
                <c:pt idx="167">
                  <c:v>2.2</c:v>
                </c:pt>
                <c:pt idx="168">
                  <c:v>0.4</c:v>
                </c:pt>
                <c:pt idx="169">
                  <c:v>0.2</c:v>
                </c:pt>
                <c:pt idx="170">
                  <c:v>0</c:v>
                </c:pt>
                <c:pt idx="171">
                  <c:v>0.1</c:v>
                </c:pt>
                <c:pt idx="172">
                  <c:v>0.2</c:v>
                </c:pt>
                <c:pt idx="173">
                  <c:v>0</c:v>
                </c:pt>
                <c:pt idx="174">
                  <c:v>6.9</c:v>
                </c:pt>
                <c:pt idx="175">
                  <c:v>5.2</c:v>
                </c:pt>
                <c:pt idx="176">
                  <c:v>1.3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0.6</c:v>
                </c:pt>
                <c:pt idx="185">
                  <c:v>0.9</c:v>
                </c:pt>
                <c:pt idx="186">
                  <c:v>126.7</c:v>
                </c:pt>
                <c:pt idx="187">
                  <c:v>27.1</c:v>
                </c:pt>
                <c:pt idx="188">
                  <c:v>22.4</c:v>
                </c:pt>
                <c:pt idx="189">
                  <c:v>0</c:v>
                </c:pt>
                <c:pt idx="190">
                  <c:v>4.4</c:v>
                </c:pt>
                <c:pt idx="191">
                  <c:v>7.7</c:v>
                </c:pt>
                <c:pt idx="192">
                  <c:v>9.6</c:v>
                </c:pt>
                <c:pt idx="193">
                  <c:v>0</c:v>
                </c:pt>
                <c:pt idx="194">
                  <c:v>2.2</c:v>
                </c:pt>
                <c:pt idx="195">
                  <c:v>1.2</c:v>
                </c:pt>
                <c:pt idx="196">
                  <c:v>0</c:v>
                </c:pt>
                <c:pt idx="197">
                  <c:v>0</c:v>
                </c:pt>
                <c:pt idx="198">
                  <c:v>1.6</c:v>
                </c:pt>
                <c:pt idx="199">
                  <c:v>0.8</c:v>
                </c:pt>
                <c:pt idx="200">
                  <c:v>0.4</c:v>
                </c:pt>
                <c:pt idx="201">
                  <c:v>1</c:v>
                </c:pt>
                <c:pt idx="202">
                  <c:v>1</c:v>
                </c:pt>
                <c:pt idx="203">
                  <c:v>0.8</c:v>
                </c:pt>
                <c:pt idx="204">
                  <c:v>0.4</c:v>
                </c:pt>
                <c:pt idx="205">
                  <c:v>0.3</c:v>
                </c:pt>
                <c:pt idx="206">
                  <c:v>0.5</c:v>
                </c:pt>
                <c:pt idx="207">
                  <c:v>2.3</c:v>
                </c:pt>
                <c:pt idx="208">
                  <c:v>0.3</c:v>
                </c:pt>
                <c:pt idx="209">
                  <c:v>5.4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6.2</c:v>
                </c:pt>
                <c:pt idx="214">
                  <c:v>1.8</c:v>
                </c:pt>
                <c:pt idx="215">
                  <c:v>0</c:v>
                </c:pt>
                <c:pt idx="216">
                  <c:v>100.6</c:v>
                </c:pt>
                <c:pt idx="217">
                  <c:v>36.6</c:v>
                </c:pt>
                <c:pt idx="218">
                  <c:v>0.8</c:v>
                </c:pt>
                <c:pt idx="219">
                  <c:v>4.2</c:v>
                </c:pt>
                <c:pt idx="220">
                  <c:v>5.2</c:v>
                </c:pt>
                <c:pt idx="221">
                  <c:v>6.7</c:v>
                </c:pt>
                <c:pt idx="222">
                  <c:v>0.6</c:v>
                </c:pt>
                <c:pt idx="223">
                  <c:v>0</c:v>
                </c:pt>
                <c:pt idx="224">
                  <c:v>0</c:v>
                </c:pt>
                <c:pt idx="225">
                  <c:v>0.5</c:v>
                </c:pt>
                <c:pt idx="226">
                  <c:v>0</c:v>
                </c:pt>
                <c:pt idx="227">
                  <c:v>0.3</c:v>
                </c:pt>
                <c:pt idx="228">
                  <c:v>4.7</c:v>
                </c:pt>
                <c:pt idx="229">
                  <c:v>7.8</c:v>
                </c:pt>
                <c:pt idx="230">
                  <c:v>0</c:v>
                </c:pt>
                <c:pt idx="231">
                  <c:v>0</c:v>
                </c:pt>
                <c:pt idx="232">
                  <c:v>6.1</c:v>
                </c:pt>
                <c:pt idx="233">
                  <c:v>3</c:v>
                </c:pt>
                <c:pt idx="234">
                  <c:v>0.7</c:v>
                </c:pt>
                <c:pt idx="235">
                  <c:v>10.2</c:v>
                </c:pt>
                <c:pt idx="236">
                  <c:v>0</c:v>
                </c:pt>
                <c:pt idx="237">
                  <c:v>0</c:v>
                </c:pt>
                <c:pt idx="238">
                  <c:v>0.2</c:v>
                </c:pt>
                <c:pt idx="239">
                  <c:v>6.5</c:v>
                </c:pt>
                <c:pt idx="240">
                  <c:v>0.4</c:v>
                </c:pt>
                <c:pt idx="241">
                  <c:v>1.1</c:v>
                </c:pt>
                <c:pt idx="242">
                  <c:v>0.3</c:v>
                </c:pt>
                <c:pt idx="243">
                  <c:v>0</c:v>
                </c:pt>
                <c:pt idx="244">
                  <c:v>0.5</c:v>
                </c:pt>
                <c:pt idx="245">
                  <c:v>0</c:v>
                </c:pt>
                <c:pt idx="246">
                  <c:v>41.9</c:v>
                </c:pt>
                <c:pt idx="247">
                  <c:v>5</c:v>
                </c:pt>
                <c:pt idx="248">
                  <c:v>3.9</c:v>
                </c:pt>
                <c:pt idx="249">
                  <c:v>0</c:v>
                </c:pt>
                <c:pt idx="250">
                  <c:v>0</c:v>
                </c:pt>
                <c:pt idx="251">
                  <c:v>8.3</c:v>
                </c:pt>
                <c:pt idx="252">
                  <c:v>1.7</c:v>
                </c:pt>
                <c:pt idx="253">
                  <c:v>0</c:v>
                </c:pt>
                <c:pt idx="254">
                  <c:v>138.3</c:v>
                </c:pt>
                <c:pt idx="255">
                  <c:v>45.3</c:v>
                </c:pt>
                <c:pt idx="256">
                  <c:v>33.9</c:v>
                </c:pt>
                <c:pt idx="257">
                  <c:v>7.9</c:v>
                </c:pt>
                <c:pt idx="258">
                  <c:v>0</c:v>
                </c:pt>
                <c:pt idx="259">
                  <c:v>4.5</c:v>
                </c:pt>
                <c:pt idx="260">
                  <c:v>0.1</c:v>
                </c:pt>
                <c:pt idx="261">
                  <c:v>1.6</c:v>
                </c:pt>
                <c:pt idx="262">
                  <c:v>0</c:v>
                </c:pt>
                <c:pt idx="263">
                  <c:v>0.1</c:v>
                </c:pt>
                <c:pt idx="264">
                  <c:v>0.2</c:v>
                </c:pt>
                <c:pt idx="265">
                  <c:v>0.2</c:v>
                </c:pt>
                <c:pt idx="266">
                  <c:v>5.8</c:v>
                </c:pt>
                <c:pt idx="267">
                  <c:v>5.2</c:v>
                </c:pt>
                <c:pt idx="268">
                  <c:v>0</c:v>
                </c:pt>
                <c:pt idx="269">
                  <c:v>6.4</c:v>
                </c:pt>
                <c:pt idx="270">
                  <c:v>4.3</c:v>
                </c:pt>
                <c:pt idx="271">
                  <c:v>2.7</c:v>
                </c:pt>
                <c:pt idx="272">
                  <c:v>0</c:v>
                </c:pt>
                <c:pt idx="273">
                  <c:v>0.7</c:v>
                </c:pt>
                <c:pt idx="274">
                  <c:v>0</c:v>
                </c:pt>
                <c:pt idx="275">
                  <c:v>0.4</c:v>
                </c:pt>
                <c:pt idx="276">
                  <c:v>0</c:v>
                </c:pt>
                <c:pt idx="277">
                  <c:v>0.8</c:v>
                </c:pt>
                <c:pt idx="278">
                  <c:v>0.4</c:v>
                </c:pt>
                <c:pt idx="279">
                  <c:v>0.3</c:v>
                </c:pt>
                <c:pt idx="280">
                  <c:v>0</c:v>
                </c:pt>
                <c:pt idx="281">
                  <c:v>0.3</c:v>
                </c:pt>
                <c:pt idx="282">
                  <c:v>0</c:v>
                </c:pt>
                <c:pt idx="283">
                  <c:v>0.6</c:v>
                </c:pt>
                <c:pt idx="284">
                  <c:v>0</c:v>
                </c:pt>
                <c:pt idx="285">
                  <c:v>38.6</c:v>
                </c:pt>
                <c:pt idx="286">
                  <c:v>10.1</c:v>
                </c:pt>
                <c:pt idx="287">
                  <c:v>28.9</c:v>
                </c:pt>
                <c:pt idx="288">
                  <c:v>4.9</c:v>
                </c:pt>
                <c:pt idx="289">
                  <c:v>3.2</c:v>
                </c:pt>
                <c:pt idx="290">
                  <c:v>11.7</c:v>
                </c:pt>
                <c:pt idx="291">
                  <c:v>13.1</c:v>
                </c:pt>
                <c:pt idx="292">
                  <c:v>0.4</c:v>
                </c:pt>
                <c:pt idx="293">
                  <c:v>1.6</c:v>
                </c:pt>
                <c:pt idx="294">
                  <c:v>1.2</c:v>
                </c:pt>
                <c:pt idx="295">
                  <c:v>0.1</c:v>
                </c:pt>
                <c:pt idx="296">
                  <c:v>0</c:v>
                </c:pt>
                <c:pt idx="297">
                  <c:v>0</c:v>
                </c:pt>
                <c:pt idx="298">
                  <c:v>0.2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5.6</c:v>
                </c:pt>
                <c:pt idx="305">
                  <c:v>9.3</c:v>
                </c:pt>
                <c:pt idx="306">
                  <c:v>10</c:v>
                </c:pt>
                <c:pt idx="307">
                  <c:v>9.6</c:v>
                </c:pt>
                <c:pt idx="308">
                  <c:v>8.4</c:v>
                </c:pt>
                <c:pt idx="309">
                  <c:v>116.6</c:v>
                </c:pt>
                <c:pt idx="310">
                  <c:v>30</c:v>
                </c:pt>
                <c:pt idx="311">
                  <c:v>49.9</c:v>
                </c:pt>
                <c:pt idx="312">
                  <c:v>11.3</c:v>
                </c:pt>
                <c:pt idx="313">
                  <c:v>6.6</c:v>
                </c:pt>
                <c:pt idx="314">
                  <c:v>3.9</c:v>
                </c:pt>
                <c:pt idx="315">
                  <c:v>4.1</c:v>
                </c:pt>
                <c:pt idx="316">
                  <c:v>5.5</c:v>
                </c:pt>
                <c:pt idx="317">
                  <c:v>6.4</c:v>
                </c:pt>
                <c:pt idx="318">
                  <c:v>83.6</c:v>
                </c:pt>
                <c:pt idx="319">
                  <c:v>259</c:v>
                </c:pt>
                <c:pt idx="320">
                  <c:v>10.4</c:v>
                </c:pt>
                <c:pt idx="321">
                  <c:v>47.9</c:v>
                </c:pt>
                <c:pt idx="322">
                  <c:v>4.9</c:v>
                </c:pt>
                <c:pt idx="323">
                  <c:v>5.4</c:v>
                </c:pt>
                <c:pt idx="324">
                  <c:v>11</c:v>
                </c:pt>
                <c:pt idx="325">
                  <c:v>2.1</c:v>
                </c:pt>
                <c:pt idx="326">
                  <c:v>1.8</c:v>
                </c:pt>
                <c:pt idx="327">
                  <c:v>5.6</c:v>
                </c:pt>
                <c:pt idx="328">
                  <c:v>3.5</c:v>
                </c:pt>
                <c:pt idx="329">
                  <c:v>0.1</c:v>
                </c:pt>
                <c:pt idx="330">
                  <c:v>0</c:v>
                </c:pt>
                <c:pt idx="331">
                  <c:v>0.4</c:v>
                </c:pt>
                <c:pt idx="332">
                  <c:v>0</c:v>
                </c:pt>
                <c:pt idx="333">
                  <c:v>0.9</c:v>
                </c:pt>
                <c:pt idx="334">
                  <c:v>0.1</c:v>
                </c:pt>
                <c:pt idx="335">
                  <c:v>4.2</c:v>
                </c:pt>
                <c:pt idx="336">
                  <c:v>0.2</c:v>
                </c:pt>
                <c:pt idx="337">
                  <c:v>2.9</c:v>
                </c:pt>
                <c:pt idx="338">
                  <c:v>0</c:v>
                </c:pt>
                <c:pt idx="339">
                  <c:v>0.2</c:v>
                </c:pt>
                <c:pt idx="340">
                  <c:v>0</c:v>
                </c:pt>
                <c:pt idx="341">
                  <c:v>0</c:v>
                </c:pt>
                <c:pt idx="342">
                  <c:v>3.3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11</c:v>
                </c:pt>
                <c:pt idx="347">
                  <c:v>2.8</c:v>
                </c:pt>
                <c:pt idx="348">
                  <c:v>0</c:v>
                </c:pt>
                <c:pt idx="349">
                  <c:v>0.8</c:v>
                </c:pt>
                <c:pt idx="350">
                  <c:v>2.4</c:v>
                </c:pt>
                <c:pt idx="351">
                  <c:v>0</c:v>
                </c:pt>
                <c:pt idx="352">
                  <c:v>122.1</c:v>
                </c:pt>
                <c:pt idx="353">
                  <c:v>37</c:v>
                </c:pt>
                <c:pt idx="354">
                  <c:v>29.8</c:v>
                </c:pt>
                <c:pt idx="355">
                  <c:v>0.3</c:v>
                </c:pt>
                <c:pt idx="356">
                  <c:v>0</c:v>
                </c:pt>
                <c:pt idx="357">
                  <c:v>0</c:v>
                </c:pt>
                <c:pt idx="358">
                  <c:v>19.4</c:v>
                </c:pt>
                <c:pt idx="359">
                  <c:v>0</c:v>
                </c:pt>
                <c:pt idx="360">
                  <c:v>0.1</c:v>
                </c:pt>
                <c:pt idx="361">
                  <c:v>59.7</c:v>
                </c:pt>
                <c:pt idx="362">
                  <c:v>0</c:v>
                </c:pt>
                <c:pt idx="363">
                  <c:v>1.1</c:v>
                </c:pt>
                <c:pt idx="364">
                  <c:v>4.9</c:v>
                </c:pt>
                <c:pt idx="365">
                  <c:v>0</c:v>
                </c:pt>
                <c:pt idx="366">
                  <c:v>1.5</c:v>
                </c:pt>
                <c:pt idx="367">
                  <c:v>21.1</c:v>
                </c:pt>
                <c:pt idx="368">
                  <c:v>0.8</c:v>
                </c:pt>
                <c:pt idx="369">
                  <c:v>0.7</c:v>
                </c:pt>
                <c:pt idx="370">
                  <c:v>0.4</c:v>
                </c:pt>
                <c:pt idx="371">
                  <c:v>6</c:v>
                </c:pt>
                <c:pt idx="372">
                  <c:v>0.6</c:v>
                </c:pt>
                <c:pt idx="373">
                  <c:v>3.1</c:v>
                </c:pt>
                <c:pt idx="374">
                  <c:v>0.1</c:v>
                </c:pt>
                <c:pt idx="375">
                  <c:v>5.6</c:v>
                </c:pt>
                <c:pt idx="376">
                  <c:v>0.6</c:v>
                </c:pt>
                <c:pt idx="377">
                  <c:v>0</c:v>
                </c:pt>
                <c:pt idx="378">
                  <c:v>0</c:v>
                </c:pt>
                <c:pt idx="379">
                  <c:v>0.8</c:v>
                </c:pt>
              </c:numCache>
            </c:numRef>
          </c:val>
        </c:ser>
        <c:ser>
          <c:idx val="2"/>
          <c:order val="2"/>
          <c:tx>
            <c:v>Ctrl c18</c:v>
          </c:tx>
          <c:spPr>
            <a:ln w="28575"/>
          </c:spPr>
          <c:marker>
            <c:symbol val="none"/>
          </c:marker>
          <c:cat>
            <c:numRef>
              <c:f>Controllers!$Z$45:$Z$424</c:f>
              <c:numCache>
                <c:formatCode>General</c:formatCode>
                <c:ptCount val="380"/>
                <c:pt idx="0">
                  <c:v>42620.4615972222</c:v>
                </c:pt>
                <c:pt idx="1">
                  <c:v>42620.4616087963</c:v>
                </c:pt>
                <c:pt idx="2">
                  <c:v>42620.4616203704</c:v>
                </c:pt>
                <c:pt idx="3">
                  <c:v>42620.4616319444</c:v>
                </c:pt>
                <c:pt idx="4">
                  <c:v>42620.4616435185</c:v>
                </c:pt>
                <c:pt idx="5">
                  <c:v>42620.4616550926</c:v>
                </c:pt>
                <c:pt idx="6">
                  <c:v>42620.4616666667</c:v>
                </c:pt>
                <c:pt idx="7">
                  <c:v>42620.4616782407</c:v>
                </c:pt>
                <c:pt idx="8">
                  <c:v>42620.4616898148</c:v>
                </c:pt>
                <c:pt idx="9">
                  <c:v>42620.4617013889</c:v>
                </c:pt>
                <c:pt idx="10">
                  <c:v>42620.461712963</c:v>
                </c:pt>
                <c:pt idx="11">
                  <c:v>42620.461724537</c:v>
                </c:pt>
                <c:pt idx="12">
                  <c:v>42620.4617361111</c:v>
                </c:pt>
                <c:pt idx="13">
                  <c:v>42620.4617476852</c:v>
                </c:pt>
                <c:pt idx="14">
                  <c:v>42620.4617592593</c:v>
                </c:pt>
                <c:pt idx="15">
                  <c:v>42620.4617708333</c:v>
                </c:pt>
                <c:pt idx="16">
                  <c:v>42620.4617824074</c:v>
                </c:pt>
                <c:pt idx="17">
                  <c:v>42620.4617939815</c:v>
                </c:pt>
                <c:pt idx="18">
                  <c:v>42620.4618055556</c:v>
                </c:pt>
                <c:pt idx="19">
                  <c:v>42620.4628587963</c:v>
                </c:pt>
                <c:pt idx="20">
                  <c:v>42620.4628703704</c:v>
                </c:pt>
                <c:pt idx="21">
                  <c:v>42620.4628819444</c:v>
                </c:pt>
                <c:pt idx="22">
                  <c:v>42620.4628935185</c:v>
                </c:pt>
                <c:pt idx="23">
                  <c:v>42620.4629050926</c:v>
                </c:pt>
                <c:pt idx="24">
                  <c:v>42620.4629166667</c:v>
                </c:pt>
                <c:pt idx="25">
                  <c:v>42620.4629282407</c:v>
                </c:pt>
                <c:pt idx="26">
                  <c:v>42620.4629398148</c:v>
                </c:pt>
                <c:pt idx="27">
                  <c:v>42620.4629513889</c:v>
                </c:pt>
                <c:pt idx="28">
                  <c:v>42620.462962963</c:v>
                </c:pt>
                <c:pt idx="29">
                  <c:v>42620.462974537</c:v>
                </c:pt>
                <c:pt idx="30">
                  <c:v>42620.4629861111</c:v>
                </c:pt>
                <c:pt idx="31">
                  <c:v>42620.4629976852</c:v>
                </c:pt>
                <c:pt idx="32">
                  <c:v>42620.4630092593</c:v>
                </c:pt>
                <c:pt idx="33">
                  <c:v>42620.4630208333</c:v>
                </c:pt>
                <c:pt idx="34">
                  <c:v>42620.4630324074</c:v>
                </c:pt>
                <c:pt idx="35">
                  <c:v>42620.4630439815</c:v>
                </c:pt>
                <c:pt idx="36">
                  <c:v>42620.4630555556</c:v>
                </c:pt>
                <c:pt idx="37">
                  <c:v>42620.4630671296</c:v>
                </c:pt>
                <c:pt idx="38">
                  <c:v>42620.4640509259</c:v>
                </c:pt>
                <c:pt idx="39">
                  <c:v>42620.4640625</c:v>
                </c:pt>
                <c:pt idx="40">
                  <c:v>42620.4640740741</c:v>
                </c:pt>
                <c:pt idx="41">
                  <c:v>42620.4640856481</c:v>
                </c:pt>
                <c:pt idx="42">
                  <c:v>42620.4640972222</c:v>
                </c:pt>
                <c:pt idx="43">
                  <c:v>42620.4641087963</c:v>
                </c:pt>
                <c:pt idx="44">
                  <c:v>42620.4641203704</c:v>
                </c:pt>
                <c:pt idx="45">
                  <c:v>42620.4641319444</c:v>
                </c:pt>
                <c:pt idx="46">
                  <c:v>42620.4641435185</c:v>
                </c:pt>
                <c:pt idx="47">
                  <c:v>42620.4641550926</c:v>
                </c:pt>
                <c:pt idx="48">
                  <c:v>42620.4641666667</c:v>
                </c:pt>
                <c:pt idx="49">
                  <c:v>42620.4641782407</c:v>
                </c:pt>
                <c:pt idx="50">
                  <c:v>42620.4641898148</c:v>
                </c:pt>
                <c:pt idx="51">
                  <c:v>42620.4642013889</c:v>
                </c:pt>
                <c:pt idx="52">
                  <c:v>42620.464212963</c:v>
                </c:pt>
                <c:pt idx="53">
                  <c:v>42620.464224537</c:v>
                </c:pt>
                <c:pt idx="54">
                  <c:v>42620.4642361111</c:v>
                </c:pt>
                <c:pt idx="55">
                  <c:v>42620.4642476852</c:v>
                </c:pt>
                <c:pt idx="56">
                  <c:v>42620.4642592593</c:v>
                </c:pt>
                <c:pt idx="57">
                  <c:v>42620.4653356482</c:v>
                </c:pt>
                <c:pt idx="58">
                  <c:v>42620.4653472222</c:v>
                </c:pt>
                <c:pt idx="59">
                  <c:v>42620.4653587963</c:v>
                </c:pt>
                <c:pt idx="60">
                  <c:v>42620.4653703704</c:v>
                </c:pt>
                <c:pt idx="61">
                  <c:v>42620.4653819444</c:v>
                </c:pt>
                <c:pt idx="62">
                  <c:v>42620.4653935185</c:v>
                </c:pt>
                <c:pt idx="63">
                  <c:v>42620.4654050926</c:v>
                </c:pt>
                <c:pt idx="64">
                  <c:v>42620.4654166667</c:v>
                </c:pt>
                <c:pt idx="65">
                  <c:v>42620.4654282407</c:v>
                </c:pt>
                <c:pt idx="66">
                  <c:v>42620.4654398148</c:v>
                </c:pt>
                <c:pt idx="67">
                  <c:v>42620.4654513889</c:v>
                </c:pt>
                <c:pt idx="68">
                  <c:v>42620.465462963</c:v>
                </c:pt>
                <c:pt idx="69">
                  <c:v>42620.465474537</c:v>
                </c:pt>
                <c:pt idx="70">
                  <c:v>42620.4654861111</c:v>
                </c:pt>
                <c:pt idx="71">
                  <c:v>42620.4654976852</c:v>
                </c:pt>
                <c:pt idx="72">
                  <c:v>42620.4655092593</c:v>
                </c:pt>
                <c:pt idx="73">
                  <c:v>42620.4655208333</c:v>
                </c:pt>
                <c:pt idx="74">
                  <c:v>42620.4655324074</c:v>
                </c:pt>
                <c:pt idx="75">
                  <c:v>42620.4655439815</c:v>
                </c:pt>
                <c:pt idx="76">
                  <c:v>42620.4664930556</c:v>
                </c:pt>
                <c:pt idx="77">
                  <c:v>42620.4665046296</c:v>
                </c:pt>
                <c:pt idx="78">
                  <c:v>42620.4665162037</c:v>
                </c:pt>
                <c:pt idx="79">
                  <c:v>42620.4665277778</c:v>
                </c:pt>
                <c:pt idx="80">
                  <c:v>42620.4665393519</c:v>
                </c:pt>
                <c:pt idx="81">
                  <c:v>42620.4665509259</c:v>
                </c:pt>
                <c:pt idx="82">
                  <c:v>42620.4665625</c:v>
                </c:pt>
                <c:pt idx="83">
                  <c:v>42620.4665740741</c:v>
                </c:pt>
                <c:pt idx="84">
                  <c:v>42620.4665856482</c:v>
                </c:pt>
                <c:pt idx="85">
                  <c:v>42620.4665972222</c:v>
                </c:pt>
                <c:pt idx="86">
                  <c:v>42620.4666087963</c:v>
                </c:pt>
                <c:pt idx="87">
                  <c:v>42620.4666203704</c:v>
                </c:pt>
                <c:pt idx="88">
                  <c:v>42620.4666319444</c:v>
                </c:pt>
                <c:pt idx="89">
                  <c:v>42620.4666435185</c:v>
                </c:pt>
                <c:pt idx="90">
                  <c:v>42620.4666550926</c:v>
                </c:pt>
                <c:pt idx="91">
                  <c:v>42620.4666666667</c:v>
                </c:pt>
                <c:pt idx="92">
                  <c:v>42620.4666782407</c:v>
                </c:pt>
                <c:pt idx="93">
                  <c:v>42620.4666898148</c:v>
                </c:pt>
                <c:pt idx="94">
                  <c:v>42620.4667013889</c:v>
                </c:pt>
                <c:pt idx="95">
                  <c:v>42620.4678472222</c:v>
                </c:pt>
                <c:pt idx="96">
                  <c:v>42620.4678587963</c:v>
                </c:pt>
                <c:pt idx="97">
                  <c:v>42620.4678703704</c:v>
                </c:pt>
                <c:pt idx="98">
                  <c:v>42620.4678819444</c:v>
                </c:pt>
                <c:pt idx="99">
                  <c:v>42620.4678935185</c:v>
                </c:pt>
                <c:pt idx="100">
                  <c:v>42620.4679050926</c:v>
                </c:pt>
                <c:pt idx="101">
                  <c:v>42620.4679166667</c:v>
                </c:pt>
                <c:pt idx="102">
                  <c:v>42620.4679282407</c:v>
                </c:pt>
                <c:pt idx="103">
                  <c:v>42620.4679398148</c:v>
                </c:pt>
                <c:pt idx="104">
                  <c:v>42620.4679513889</c:v>
                </c:pt>
                <c:pt idx="105">
                  <c:v>42620.467962963</c:v>
                </c:pt>
                <c:pt idx="106">
                  <c:v>42620.467974537</c:v>
                </c:pt>
                <c:pt idx="107">
                  <c:v>42620.4679861111</c:v>
                </c:pt>
                <c:pt idx="108">
                  <c:v>42620.4679976852</c:v>
                </c:pt>
                <c:pt idx="109">
                  <c:v>42620.4680092593</c:v>
                </c:pt>
                <c:pt idx="110">
                  <c:v>42620.4680208333</c:v>
                </c:pt>
                <c:pt idx="111">
                  <c:v>42620.4680324074</c:v>
                </c:pt>
                <c:pt idx="112">
                  <c:v>42620.4680439815</c:v>
                </c:pt>
                <c:pt idx="113">
                  <c:v>42620.4680555556</c:v>
                </c:pt>
                <c:pt idx="114">
                  <c:v>42620.4693055556</c:v>
                </c:pt>
                <c:pt idx="115">
                  <c:v>42620.4693171296</c:v>
                </c:pt>
                <c:pt idx="116">
                  <c:v>42620.4693287037</c:v>
                </c:pt>
                <c:pt idx="117">
                  <c:v>42620.4693402778</c:v>
                </c:pt>
                <c:pt idx="118">
                  <c:v>42620.4693518519</c:v>
                </c:pt>
                <c:pt idx="119">
                  <c:v>42620.4693634259</c:v>
                </c:pt>
                <c:pt idx="120">
                  <c:v>42620.469375</c:v>
                </c:pt>
                <c:pt idx="121">
                  <c:v>42620.4693865741</c:v>
                </c:pt>
                <c:pt idx="122">
                  <c:v>42620.4693981481</c:v>
                </c:pt>
                <c:pt idx="123">
                  <c:v>42620.4694097222</c:v>
                </c:pt>
                <c:pt idx="124">
                  <c:v>42620.4694212963</c:v>
                </c:pt>
                <c:pt idx="125">
                  <c:v>42620.4694328704</c:v>
                </c:pt>
                <c:pt idx="126">
                  <c:v>42620.4694444444</c:v>
                </c:pt>
                <c:pt idx="127">
                  <c:v>42620.4694560185</c:v>
                </c:pt>
                <c:pt idx="128">
                  <c:v>42620.4694675926</c:v>
                </c:pt>
                <c:pt idx="129">
                  <c:v>42620.4694791667</c:v>
                </c:pt>
                <c:pt idx="130">
                  <c:v>42620.4694907407</c:v>
                </c:pt>
                <c:pt idx="131">
                  <c:v>42620.4695023148</c:v>
                </c:pt>
                <c:pt idx="132">
                  <c:v>42620.4695138889</c:v>
                </c:pt>
                <c:pt idx="133">
                  <c:v>42620.470625</c:v>
                </c:pt>
                <c:pt idx="134">
                  <c:v>42620.4706365741</c:v>
                </c:pt>
                <c:pt idx="135">
                  <c:v>42620.4706481481</c:v>
                </c:pt>
                <c:pt idx="136">
                  <c:v>42620.4706597222</c:v>
                </c:pt>
                <c:pt idx="137">
                  <c:v>42620.4706712963</c:v>
                </c:pt>
                <c:pt idx="138">
                  <c:v>42620.4706828704</c:v>
                </c:pt>
                <c:pt idx="139">
                  <c:v>42620.4706944444</c:v>
                </c:pt>
                <c:pt idx="140">
                  <c:v>42620.4707060185</c:v>
                </c:pt>
                <c:pt idx="141">
                  <c:v>42620.4707175926</c:v>
                </c:pt>
                <c:pt idx="142">
                  <c:v>42620.4707291667</c:v>
                </c:pt>
                <c:pt idx="143">
                  <c:v>42620.4707407407</c:v>
                </c:pt>
                <c:pt idx="144">
                  <c:v>42620.4707523148</c:v>
                </c:pt>
                <c:pt idx="145">
                  <c:v>42620.4707638889</c:v>
                </c:pt>
                <c:pt idx="146">
                  <c:v>42620.470775463</c:v>
                </c:pt>
                <c:pt idx="147">
                  <c:v>42620.470787037</c:v>
                </c:pt>
                <c:pt idx="148">
                  <c:v>42620.4707986111</c:v>
                </c:pt>
                <c:pt idx="149">
                  <c:v>42620.4708101852</c:v>
                </c:pt>
                <c:pt idx="150">
                  <c:v>42620.4708217593</c:v>
                </c:pt>
                <c:pt idx="151">
                  <c:v>42620.4708333333</c:v>
                </c:pt>
                <c:pt idx="152">
                  <c:v>42620.4718055556</c:v>
                </c:pt>
                <c:pt idx="153">
                  <c:v>42620.4718171296</c:v>
                </c:pt>
                <c:pt idx="154">
                  <c:v>42620.4718287037</c:v>
                </c:pt>
                <c:pt idx="155">
                  <c:v>42620.4718402778</c:v>
                </c:pt>
                <c:pt idx="156">
                  <c:v>42620.4718518518</c:v>
                </c:pt>
                <c:pt idx="157">
                  <c:v>42620.4718634259</c:v>
                </c:pt>
                <c:pt idx="158">
                  <c:v>42620.471875</c:v>
                </c:pt>
                <c:pt idx="159">
                  <c:v>42620.4718865741</c:v>
                </c:pt>
                <c:pt idx="160">
                  <c:v>42620.4718981481</c:v>
                </c:pt>
                <c:pt idx="161">
                  <c:v>42620.4719097222</c:v>
                </c:pt>
                <c:pt idx="162">
                  <c:v>42620.4719212963</c:v>
                </c:pt>
                <c:pt idx="163">
                  <c:v>42620.4719328704</c:v>
                </c:pt>
                <c:pt idx="164">
                  <c:v>42620.4719444444</c:v>
                </c:pt>
                <c:pt idx="165">
                  <c:v>42620.4719560185</c:v>
                </c:pt>
                <c:pt idx="166">
                  <c:v>42620.4719675926</c:v>
                </c:pt>
                <c:pt idx="167">
                  <c:v>42620.4719791667</c:v>
                </c:pt>
                <c:pt idx="168">
                  <c:v>42620.4719907407</c:v>
                </c:pt>
                <c:pt idx="169">
                  <c:v>42620.4720023148</c:v>
                </c:pt>
                <c:pt idx="170">
                  <c:v>42620.4720138889</c:v>
                </c:pt>
                <c:pt idx="171">
                  <c:v>42620.4730555556</c:v>
                </c:pt>
                <c:pt idx="172">
                  <c:v>42620.4730671296</c:v>
                </c:pt>
                <c:pt idx="173">
                  <c:v>42620.4730787037</c:v>
                </c:pt>
                <c:pt idx="174">
                  <c:v>42620.4730902778</c:v>
                </c:pt>
                <c:pt idx="175">
                  <c:v>42620.4731018519</c:v>
                </c:pt>
                <c:pt idx="176">
                  <c:v>42620.4731134259</c:v>
                </c:pt>
                <c:pt idx="177">
                  <c:v>42620.473125</c:v>
                </c:pt>
                <c:pt idx="178">
                  <c:v>42620.4731365741</c:v>
                </c:pt>
                <c:pt idx="179">
                  <c:v>42620.4731481482</c:v>
                </c:pt>
                <c:pt idx="180">
                  <c:v>42620.4731597222</c:v>
                </c:pt>
                <c:pt idx="181">
                  <c:v>42620.4731712963</c:v>
                </c:pt>
                <c:pt idx="182">
                  <c:v>42620.4731828704</c:v>
                </c:pt>
                <c:pt idx="183">
                  <c:v>42620.4731944444</c:v>
                </c:pt>
                <c:pt idx="184">
                  <c:v>42620.4732060185</c:v>
                </c:pt>
                <c:pt idx="185">
                  <c:v>42620.4732175926</c:v>
                </c:pt>
                <c:pt idx="186">
                  <c:v>42620.4732291667</c:v>
                </c:pt>
                <c:pt idx="187">
                  <c:v>42620.4732407407</c:v>
                </c:pt>
                <c:pt idx="188">
                  <c:v>42620.4732523148</c:v>
                </c:pt>
                <c:pt idx="189">
                  <c:v>42620.4732638889</c:v>
                </c:pt>
                <c:pt idx="190">
                  <c:v>42620.4742939815</c:v>
                </c:pt>
                <c:pt idx="191">
                  <c:v>42620.4743055556</c:v>
                </c:pt>
                <c:pt idx="192">
                  <c:v>42620.4743171296</c:v>
                </c:pt>
                <c:pt idx="193">
                  <c:v>42620.4743287037</c:v>
                </c:pt>
                <c:pt idx="194">
                  <c:v>42620.4743402778</c:v>
                </c:pt>
                <c:pt idx="195">
                  <c:v>42620.4743518519</c:v>
                </c:pt>
                <c:pt idx="196">
                  <c:v>42620.4743634259</c:v>
                </c:pt>
                <c:pt idx="197">
                  <c:v>42620.474375</c:v>
                </c:pt>
                <c:pt idx="198">
                  <c:v>42620.4743865741</c:v>
                </c:pt>
                <c:pt idx="199">
                  <c:v>42620.4743981482</c:v>
                </c:pt>
                <c:pt idx="200">
                  <c:v>42620.4744097222</c:v>
                </c:pt>
                <c:pt idx="201">
                  <c:v>42620.4744212963</c:v>
                </c:pt>
                <c:pt idx="202">
                  <c:v>42620.4744328704</c:v>
                </c:pt>
                <c:pt idx="203">
                  <c:v>42620.4744444444</c:v>
                </c:pt>
                <c:pt idx="204">
                  <c:v>42620.4744560185</c:v>
                </c:pt>
                <c:pt idx="205">
                  <c:v>42620.4744675926</c:v>
                </c:pt>
                <c:pt idx="206">
                  <c:v>42620.4744791667</c:v>
                </c:pt>
                <c:pt idx="207">
                  <c:v>42620.4744907407</c:v>
                </c:pt>
                <c:pt idx="208">
                  <c:v>42620.4745023148</c:v>
                </c:pt>
                <c:pt idx="209">
                  <c:v>42620.4755787037</c:v>
                </c:pt>
                <c:pt idx="210">
                  <c:v>42620.4755902778</c:v>
                </c:pt>
                <c:pt idx="211">
                  <c:v>42620.4756018519</c:v>
                </c:pt>
                <c:pt idx="212">
                  <c:v>42620.4756134259</c:v>
                </c:pt>
                <c:pt idx="213">
                  <c:v>42620.475625</c:v>
                </c:pt>
                <c:pt idx="214">
                  <c:v>42620.4756365741</c:v>
                </c:pt>
                <c:pt idx="215">
                  <c:v>42620.4756481481</c:v>
                </c:pt>
                <c:pt idx="216">
                  <c:v>42620.4756597222</c:v>
                </c:pt>
                <c:pt idx="217">
                  <c:v>42620.4756712963</c:v>
                </c:pt>
                <c:pt idx="218">
                  <c:v>42620.4756828704</c:v>
                </c:pt>
                <c:pt idx="219">
                  <c:v>42620.4756944444</c:v>
                </c:pt>
                <c:pt idx="220">
                  <c:v>42620.4757060185</c:v>
                </c:pt>
                <c:pt idx="221">
                  <c:v>42620.4757175926</c:v>
                </c:pt>
                <c:pt idx="222">
                  <c:v>42620.4757291667</c:v>
                </c:pt>
                <c:pt idx="223">
                  <c:v>42620.4757407407</c:v>
                </c:pt>
                <c:pt idx="224">
                  <c:v>42620.4757523148</c:v>
                </c:pt>
                <c:pt idx="225">
                  <c:v>42620.4757638889</c:v>
                </c:pt>
                <c:pt idx="226">
                  <c:v>42620.475775463</c:v>
                </c:pt>
                <c:pt idx="227">
                  <c:v>42620.475787037</c:v>
                </c:pt>
                <c:pt idx="228">
                  <c:v>42620.4768402778</c:v>
                </c:pt>
                <c:pt idx="229">
                  <c:v>42620.4768518519</c:v>
                </c:pt>
                <c:pt idx="230">
                  <c:v>42620.4768634259</c:v>
                </c:pt>
                <c:pt idx="231">
                  <c:v>42620.476875</c:v>
                </c:pt>
                <c:pt idx="232">
                  <c:v>42620.4768865741</c:v>
                </c:pt>
                <c:pt idx="233">
                  <c:v>42620.4768981481</c:v>
                </c:pt>
                <c:pt idx="234">
                  <c:v>42620.4769097222</c:v>
                </c:pt>
                <c:pt idx="235">
                  <c:v>42620.4769212963</c:v>
                </c:pt>
                <c:pt idx="236">
                  <c:v>42620.4769328704</c:v>
                </c:pt>
                <c:pt idx="237">
                  <c:v>42620.4769444444</c:v>
                </c:pt>
                <c:pt idx="238">
                  <c:v>42620.4769560185</c:v>
                </c:pt>
                <c:pt idx="239">
                  <c:v>42620.4769675926</c:v>
                </c:pt>
                <c:pt idx="240">
                  <c:v>42620.4769791667</c:v>
                </c:pt>
                <c:pt idx="241">
                  <c:v>42620.4769907407</c:v>
                </c:pt>
                <c:pt idx="242">
                  <c:v>42620.4770023148</c:v>
                </c:pt>
                <c:pt idx="243">
                  <c:v>42620.4770138889</c:v>
                </c:pt>
                <c:pt idx="244">
                  <c:v>42620.477025463</c:v>
                </c:pt>
                <c:pt idx="245">
                  <c:v>42620.477037037</c:v>
                </c:pt>
                <c:pt idx="246">
                  <c:v>42620.4770486111</c:v>
                </c:pt>
                <c:pt idx="247">
                  <c:v>42620.4780092593</c:v>
                </c:pt>
                <c:pt idx="248">
                  <c:v>42620.4780208333</c:v>
                </c:pt>
                <c:pt idx="249">
                  <c:v>42620.4780324074</c:v>
                </c:pt>
                <c:pt idx="250">
                  <c:v>42620.4780439815</c:v>
                </c:pt>
                <c:pt idx="251">
                  <c:v>42620.4780555556</c:v>
                </c:pt>
                <c:pt idx="252">
                  <c:v>42620.4780671296</c:v>
                </c:pt>
                <c:pt idx="253">
                  <c:v>42620.4780787037</c:v>
                </c:pt>
                <c:pt idx="254">
                  <c:v>42620.4780902778</c:v>
                </c:pt>
                <c:pt idx="255">
                  <c:v>42620.4781018519</c:v>
                </c:pt>
                <c:pt idx="256">
                  <c:v>42620.4781134259</c:v>
                </c:pt>
                <c:pt idx="257">
                  <c:v>42620.478125</c:v>
                </c:pt>
                <c:pt idx="258">
                  <c:v>42620.4781365741</c:v>
                </c:pt>
                <c:pt idx="259">
                  <c:v>42620.4781481481</c:v>
                </c:pt>
                <c:pt idx="260">
                  <c:v>42620.4781597222</c:v>
                </c:pt>
                <c:pt idx="261">
                  <c:v>42620.4781712963</c:v>
                </c:pt>
                <c:pt idx="262">
                  <c:v>42620.4781828704</c:v>
                </c:pt>
                <c:pt idx="263">
                  <c:v>42620.4781944444</c:v>
                </c:pt>
                <c:pt idx="264">
                  <c:v>42620.4782060185</c:v>
                </c:pt>
                <c:pt idx="265">
                  <c:v>42620.4782175926</c:v>
                </c:pt>
                <c:pt idx="266">
                  <c:v>42620.479224537</c:v>
                </c:pt>
                <c:pt idx="267">
                  <c:v>42620.4792361111</c:v>
                </c:pt>
                <c:pt idx="268">
                  <c:v>42620.4792476852</c:v>
                </c:pt>
                <c:pt idx="269">
                  <c:v>42620.4792592593</c:v>
                </c:pt>
                <c:pt idx="270">
                  <c:v>42620.4792708333</c:v>
                </c:pt>
                <c:pt idx="271">
                  <c:v>42620.4792824074</c:v>
                </c:pt>
                <c:pt idx="272">
                  <c:v>42620.4792939815</c:v>
                </c:pt>
                <c:pt idx="273">
                  <c:v>42620.4793055556</c:v>
                </c:pt>
                <c:pt idx="274">
                  <c:v>42620.4793171296</c:v>
                </c:pt>
                <c:pt idx="275">
                  <c:v>42620.4793287037</c:v>
                </c:pt>
                <c:pt idx="276">
                  <c:v>42620.4793402778</c:v>
                </c:pt>
                <c:pt idx="277">
                  <c:v>42620.4793518518</c:v>
                </c:pt>
                <c:pt idx="278">
                  <c:v>42620.4793634259</c:v>
                </c:pt>
                <c:pt idx="279">
                  <c:v>42620.479375</c:v>
                </c:pt>
                <c:pt idx="280">
                  <c:v>42620.4793865741</c:v>
                </c:pt>
                <c:pt idx="281">
                  <c:v>42620.4793981481</c:v>
                </c:pt>
                <c:pt idx="282">
                  <c:v>42620.4794097222</c:v>
                </c:pt>
                <c:pt idx="283">
                  <c:v>42620.4794212963</c:v>
                </c:pt>
                <c:pt idx="284">
                  <c:v>42620.4794328704</c:v>
                </c:pt>
                <c:pt idx="285">
                  <c:v>42620.4805324074</c:v>
                </c:pt>
                <c:pt idx="286">
                  <c:v>42620.4805439815</c:v>
                </c:pt>
                <c:pt idx="287">
                  <c:v>42620.4805555556</c:v>
                </c:pt>
                <c:pt idx="288">
                  <c:v>42620.4805671296</c:v>
                </c:pt>
                <c:pt idx="289">
                  <c:v>42620.4805787037</c:v>
                </c:pt>
                <c:pt idx="290">
                  <c:v>42620.4805902778</c:v>
                </c:pt>
                <c:pt idx="291">
                  <c:v>42620.4806018519</c:v>
                </c:pt>
                <c:pt idx="292">
                  <c:v>42620.4806134259</c:v>
                </c:pt>
                <c:pt idx="293">
                  <c:v>42620.480625</c:v>
                </c:pt>
                <c:pt idx="294">
                  <c:v>42620.4806365741</c:v>
                </c:pt>
                <c:pt idx="295">
                  <c:v>42620.4806481482</c:v>
                </c:pt>
                <c:pt idx="296">
                  <c:v>42620.4806597222</c:v>
                </c:pt>
                <c:pt idx="297">
                  <c:v>42620.4806712963</c:v>
                </c:pt>
                <c:pt idx="298">
                  <c:v>42620.4806828704</c:v>
                </c:pt>
                <c:pt idx="299">
                  <c:v>42620.4806944444</c:v>
                </c:pt>
                <c:pt idx="300">
                  <c:v>42620.4807060185</c:v>
                </c:pt>
                <c:pt idx="301">
                  <c:v>42620.4807175926</c:v>
                </c:pt>
                <c:pt idx="302">
                  <c:v>42620.4807291667</c:v>
                </c:pt>
                <c:pt idx="303">
                  <c:v>42620.4807407407</c:v>
                </c:pt>
                <c:pt idx="304">
                  <c:v>42620.4818518519</c:v>
                </c:pt>
                <c:pt idx="305">
                  <c:v>42620.4818634259</c:v>
                </c:pt>
                <c:pt idx="306">
                  <c:v>42620.481875</c:v>
                </c:pt>
                <c:pt idx="307">
                  <c:v>42620.4818865741</c:v>
                </c:pt>
                <c:pt idx="308">
                  <c:v>42620.4818981482</c:v>
                </c:pt>
                <c:pt idx="309">
                  <c:v>42620.4819097222</c:v>
                </c:pt>
                <c:pt idx="310">
                  <c:v>42620.4819212963</c:v>
                </c:pt>
                <c:pt idx="311">
                  <c:v>42620.4819328704</c:v>
                </c:pt>
                <c:pt idx="312">
                  <c:v>42620.4819444444</c:v>
                </c:pt>
                <c:pt idx="313">
                  <c:v>42620.4819560185</c:v>
                </c:pt>
                <c:pt idx="314">
                  <c:v>42620.4819675926</c:v>
                </c:pt>
                <c:pt idx="315">
                  <c:v>42620.4819791667</c:v>
                </c:pt>
                <c:pt idx="316">
                  <c:v>42620.4819907407</c:v>
                </c:pt>
                <c:pt idx="317">
                  <c:v>42620.4820023148</c:v>
                </c:pt>
                <c:pt idx="318">
                  <c:v>42620.4820138889</c:v>
                </c:pt>
                <c:pt idx="319">
                  <c:v>42620.482025463</c:v>
                </c:pt>
                <c:pt idx="320">
                  <c:v>42620.482037037</c:v>
                </c:pt>
                <c:pt idx="321">
                  <c:v>42620.4820486111</c:v>
                </c:pt>
                <c:pt idx="322">
                  <c:v>42620.4820601852</c:v>
                </c:pt>
                <c:pt idx="323">
                  <c:v>42620.4831018519</c:v>
                </c:pt>
                <c:pt idx="324">
                  <c:v>42620.4831134259</c:v>
                </c:pt>
                <c:pt idx="325">
                  <c:v>42620.483125</c:v>
                </c:pt>
                <c:pt idx="326">
                  <c:v>42620.4831365741</c:v>
                </c:pt>
                <c:pt idx="327">
                  <c:v>42620.4831481481</c:v>
                </c:pt>
                <c:pt idx="328">
                  <c:v>42620.4831597222</c:v>
                </c:pt>
                <c:pt idx="329">
                  <c:v>42620.4831712963</c:v>
                </c:pt>
                <c:pt idx="330">
                  <c:v>42620.4831828704</c:v>
                </c:pt>
                <c:pt idx="331">
                  <c:v>42620.4831944444</c:v>
                </c:pt>
                <c:pt idx="332">
                  <c:v>42620.4832060185</c:v>
                </c:pt>
                <c:pt idx="333">
                  <c:v>42620.4832175926</c:v>
                </c:pt>
                <c:pt idx="334">
                  <c:v>42620.4832291667</c:v>
                </c:pt>
                <c:pt idx="335">
                  <c:v>42620.4832407407</c:v>
                </c:pt>
                <c:pt idx="336">
                  <c:v>42620.4832523148</c:v>
                </c:pt>
                <c:pt idx="337">
                  <c:v>42620.4832638889</c:v>
                </c:pt>
                <c:pt idx="338">
                  <c:v>42620.483275463</c:v>
                </c:pt>
                <c:pt idx="339">
                  <c:v>42620.483287037</c:v>
                </c:pt>
                <c:pt idx="340">
                  <c:v>42620.4832986111</c:v>
                </c:pt>
                <c:pt idx="341">
                  <c:v>42620.4833101852</c:v>
                </c:pt>
                <c:pt idx="342">
                  <c:v>42620.4842939815</c:v>
                </c:pt>
                <c:pt idx="343">
                  <c:v>42620.4843055556</c:v>
                </c:pt>
                <c:pt idx="344">
                  <c:v>42620.4843171296</c:v>
                </c:pt>
                <c:pt idx="345">
                  <c:v>42620.4843287037</c:v>
                </c:pt>
                <c:pt idx="346">
                  <c:v>42620.4843402778</c:v>
                </c:pt>
                <c:pt idx="347">
                  <c:v>42620.4843518519</c:v>
                </c:pt>
                <c:pt idx="348">
                  <c:v>42620.4843634259</c:v>
                </c:pt>
                <c:pt idx="349">
                  <c:v>42620.484375</c:v>
                </c:pt>
                <c:pt idx="350">
                  <c:v>42620.4843865741</c:v>
                </c:pt>
                <c:pt idx="351">
                  <c:v>42620.4843981481</c:v>
                </c:pt>
                <c:pt idx="352">
                  <c:v>42620.4844097222</c:v>
                </c:pt>
                <c:pt idx="353">
                  <c:v>42620.4844212963</c:v>
                </c:pt>
                <c:pt idx="354">
                  <c:v>42620.4844328704</c:v>
                </c:pt>
                <c:pt idx="355">
                  <c:v>42620.4844444444</c:v>
                </c:pt>
                <c:pt idx="356">
                  <c:v>42620.4844560185</c:v>
                </c:pt>
                <c:pt idx="357">
                  <c:v>42620.4844675926</c:v>
                </c:pt>
                <c:pt idx="358">
                  <c:v>42620.4844791667</c:v>
                </c:pt>
                <c:pt idx="359">
                  <c:v>42620.4844907407</c:v>
                </c:pt>
                <c:pt idx="360">
                  <c:v>42620.4845023148</c:v>
                </c:pt>
                <c:pt idx="361">
                  <c:v>42620.485462963</c:v>
                </c:pt>
                <c:pt idx="362">
                  <c:v>42620.485474537</c:v>
                </c:pt>
                <c:pt idx="363">
                  <c:v>42620.4854861111</c:v>
                </c:pt>
                <c:pt idx="364">
                  <c:v>42620.4854976852</c:v>
                </c:pt>
                <c:pt idx="365">
                  <c:v>42620.4855092593</c:v>
                </c:pt>
                <c:pt idx="366">
                  <c:v>42620.4855208333</c:v>
                </c:pt>
                <c:pt idx="367">
                  <c:v>42620.4855324074</c:v>
                </c:pt>
                <c:pt idx="368">
                  <c:v>42620.4855439815</c:v>
                </c:pt>
                <c:pt idx="369">
                  <c:v>42620.4855555556</c:v>
                </c:pt>
                <c:pt idx="370">
                  <c:v>42620.4855671296</c:v>
                </c:pt>
                <c:pt idx="371">
                  <c:v>42620.4855787037</c:v>
                </c:pt>
                <c:pt idx="372">
                  <c:v>42620.4855902778</c:v>
                </c:pt>
                <c:pt idx="373">
                  <c:v>42620.4856018519</c:v>
                </c:pt>
                <c:pt idx="374">
                  <c:v>42620.4856134259</c:v>
                </c:pt>
                <c:pt idx="375">
                  <c:v>42620.485625</c:v>
                </c:pt>
                <c:pt idx="376">
                  <c:v>42620.4856365741</c:v>
                </c:pt>
                <c:pt idx="377">
                  <c:v>42620.4856481481</c:v>
                </c:pt>
                <c:pt idx="378">
                  <c:v>42620.4856597222</c:v>
                </c:pt>
                <c:pt idx="379">
                  <c:v>42620.4856712963</c:v>
                </c:pt>
              </c:numCache>
            </c:numRef>
          </c:cat>
          <c:val>
            <c:numRef>
              <c:f>Controllers!$AH$45:$AH$424</c:f>
              <c:numCache>
                <c:formatCode>General</c:formatCode>
                <c:ptCount val="380"/>
                <c:pt idx="0">
                  <c:v>3</c:v>
                </c:pt>
                <c:pt idx="1">
                  <c:v>2.7</c:v>
                </c:pt>
                <c:pt idx="2">
                  <c:v>2.3</c:v>
                </c:pt>
                <c:pt idx="3">
                  <c:v>3.6</c:v>
                </c:pt>
                <c:pt idx="4">
                  <c:v>5.4</c:v>
                </c:pt>
                <c:pt idx="5">
                  <c:v>3.1</c:v>
                </c:pt>
                <c:pt idx="6">
                  <c:v>2.8</c:v>
                </c:pt>
                <c:pt idx="7">
                  <c:v>3.3</c:v>
                </c:pt>
                <c:pt idx="8">
                  <c:v>1.5</c:v>
                </c:pt>
                <c:pt idx="9">
                  <c:v>2.6</c:v>
                </c:pt>
                <c:pt idx="10">
                  <c:v>2.2</c:v>
                </c:pt>
                <c:pt idx="11">
                  <c:v>3.2</c:v>
                </c:pt>
                <c:pt idx="12">
                  <c:v>2.3</c:v>
                </c:pt>
                <c:pt idx="13">
                  <c:v>2.3</c:v>
                </c:pt>
                <c:pt idx="14">
                  <c:v>1.4</c:v>
                </c:pt>
                <c:pt idx="15">
                  <c:v>3.3</c:v>
                </c:pt>
                <c:pt idx="16">
                  <c:v>2.7</c:v>
                </c:pt>
                <c:pt idx="17">
                  <c:v>2.4</c:v>
                </c:pt>
                <c:pt idx="18">
                  <c:v>1.8</c:v>
                </c:pt>
                <c:pt idx="19">
                  <c:v>4.2</c:v>
                </c:pt>
                <c:pt idx="20">
                  <c:v>2.5</c:v>
                </c:pt>
                <c:pt idx="21">
                  <c:v>2.7</c:v>
                </c:pt>
                <c:pt idx="22">
                  <c:v>4.5</c:v>
                </c:pt>
                <c:pt idx="23">
                  <c:v>2.5</c:v>
                </c:pt>
                <c:pt idx="24">
                  <c:v>2.9</c:v>
                </c:pt>
                <c:pt idx="25">
                  <c:v>2.7</c:v>
                </c:pt>
                <c:pt idx="26">
                  <c:v>2.4</c:v>
                </c:pt>
                <c:pt idx="27">
                  <c:v>2.8</c:v>
                </c:pt>
                <c:pt idx="28">
                  <c:v>1.9</c:v>
                </c:pt>
                <c:pt idx="29">
                  <c:v>2.2</c:v>
                </c:pt>
                <c:pt idx="30">
                  <c:v>1.6</c:v>
                </c:pt>
                <c:pt idx="31">
                  <c:v>2.7</c:v>
                </c:pt>
                <c:pt idx="32">
                  <c:v>2.3</c:v>
                </c:pt>
                <c:pt idx="33">
                  <c:v>2.2</c:v>
                </c:pt>
                <c:pt idx="34">
                  <c:v>2.5</c:v>
                </c:pt>
                <c:pt idx="35">
                  <c:v>2.5</c:v>
                </c:pt>
                <c:pt idx="36">
                  <c:v>5.1</c:v>
                </c:pt>
                <c:pt idx="37">
                  <c:v>2.9</c:v>
                </c:pt>
                <c:pt idx="38">
                  <c:v>2.6</c:v>
                </c:pt>
                <c:pt idx="39">
                  <c:v>2.4</c:v>
                </c:pt>
                <c:pt idx="40">
                  <c:v>1.7</c:v>
                </c:pt>
                <c:pt idx="41">
                  <c:v>2.7</c:v>
                </c:pt>
                <c:pt idx="42">
                  <c:v>2.3</c:v>
                </c:pt>
                <c:pt idx="43">
                  <c:v>1.9</c:v>
                </c:pt>
                <c:pt idx="44">
                  <c:v>2.2</c:v>
                </c:pt>
                <c:pt idx="45">
                  <c:v>2.5</c:v>
                </c:pt>
                <c:pt idx="46">
                  <c:v>3.3</c:v>
                </c:pt>
                <c:pt idx="47">
                  <c:v>2</c:v>
                </c:pt>
                <c:pt idx="48">
                  <c:v>1.2</c:v>
                </c:pt>
                <c:pt idx="49">
                  <c:v>3.2</c:v>
                </c:pt>
                <c:pt idx="50">
                  <c:v>1.2</c:v>
                </c:pt>
                <c:pt idx="51">
                  <c:v>2.1</c:v>
                </c:pt>
                <c:pt idx="52">
                  <c:v>2.2</c:v>
                </c:pt>
                <c:pt idx="53">
                  <c:v>1.2</c:v>
                </c:pt>
                <c:pt idx="54">
                  <c:v>1.7</c:v>
                </c:pt>
                <c:pt idx="55">
                  <c:v>1.5</c:v>
                </c:pt>
                <c:pt idx="56">
                  <c:v>1.3</c:v>
                </c:pt>
                <c:pt idx="57">
                  <c:v>2.8</c:v>
                </c:pt>
                <c:pt idx="58">
                  <c:v>2</c:v>
                </c:pt>
                <c:pt idx="59">
                  <c:v>1.8</c:v>
                </c:pt>
                <c:pt idx="60">
                  <c:v>2</c:v>
                </c:pt>
                <c:pt idx="61">
                  <c:v>1.6</c:v>
                </c:pt>
                <c:pt idx="62">
                  <c:v>1.7</c:v>
                </c:pt>
                <c:pt idx="63">
                  <c:v>2</c:v>
                </c:pt>
                <c:pt idx="64">
                  <c:v>1.3</c:v>
                </c:pt>
                <c:pt idx="65">
                  <c:v>1.5</c:v>
                </c:pt>
                <c:pt idx="66">
                  <c:v>1.4</c:v>
                </c:pt>
                <c:pt idx="67">
                  <c:v>1.9</c:v>
                </c:pt>
                <c:pt idx="68">
                  <c:v>0.9</c:v>
                </c:pt>
                <c:pt idx="69">
                  <c:v>1.4</c:v>
                </c:pt>
                <c:pt idx="70">
                  <c:v>1.3</c:v>
                </c:pt>
                <c:pt idx="71">
                  <c:v>1.8</c:v>
                </c:pt>
                <c:pt idx="72">
                  <c:v>1.6</c:v>
                </c:pt>
                <c:pt idx="73">
                  <c:v>2.1</c:v>
                </c:pt>
                <c:pt idx="74">
                  <c:v>1.5</c:v>
                </c:pt>
                <c:pt idx="75">
                  <c:v>1.6</c:v>
                </c:pt>
                <c:pt idx="76">
                  <c:v>2.1</c:v>
                </c:pt>
                <c:pt idx="77">
                  <c:v>2</c:v>
                </c:pt>
                <c:pt idx="78">
                  <c:v>1.7</c:v>
                </c:pt>
                <c:pt idx="79">
                  <c:v>2.2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3.4</c:v>
                </c:pt>
                <c:pt idx="84">
                  <c:v>1.8</c:v>
                </c:pt>
                <c:pt idx="85">
                  <c:v>2.5</c:v>
                </c:pt>
                <c:pt idx="86">
                  <c:v>2.8</c:v>
                </c:pt>
                <c:pt idx="87">
                  <c:v>3.2</c:v>
                </c:pt>
                <c:pt idx="88">
                  <c:v>1</c:v>
                </c:pt>
                <c:pt idx="89">
                  <c:v>7.2</c:v>
                </c:pt>
                <c:pt idx="90">
                  <c:v>3.5</c:v>
                </c:pt>
                <c:pt idx="91">
                  <c:v>5</c:v>
                </c:pt>
                <c:pt idx="92">
                  <c:v>3.6</c:v>
                </c:pt>
                <c:pt idx="93">
                  <c:v>5.5</c:v>
                </c:pt>
                <c:pt idx="94">
                  <c:v>4.6</c:v>
                </c:pt>
                <c:pt idx="95">
                  <c:v>3.8</c:v>
                </c:pt>
                <c:pt idx="96">
                  <c:v>4.4</c:v>
                </c:pt>
                <c:pt idx="97">
                  <c:v>3</c:v>
                </c:pt>
                <c:pt idx="98">
                  <c:v>2.3</c:v>
                </c:pt>
                <c:pt idx="99">
                  <c:v>2.9</c:v>
                </c:pt>
                <c:pt idx="100">
                  <c:v>4</c:v>
                </c:pt>
                <c:pt idx="101">
                  <c:v>3.6</c:v>
                </c:pt>
                <c:pt idx="102">
                  <c:v>2.1</c:v>
                </c:pt>
                <c:pt idx="103">
                  <c:v>2.1</c:v>
                </c:pt>
                <c:pt idx="104">
                  <c:v>2.3</c:v>
                </c:pt>
                <c:pt idx="105">
                  <c:v>2.6</c:v>
                </c:pt>
                <c:pt idx="106">
                  <c:v>2.3</c:v>
                </c:pt>
                <c:pt idx="107">
                  <c:v>1.9</c:v>
                </c:pt>
                <c:pt idx="108">
                  <c:v>1.2</c:v>
                </c:pt>
                <c:pt idx="109">
                  <c:v>1.2</c:v>
                </c:pt>
                <c:pt idx="110">
                  <c:v>1.8</c:v>
                </c:pt>
                <c:pt idx="111">
                  <c:v>0.9</c:v>
                </c:pt>
                <c:pt idx="112">
                  <c:v>9.6</c:v>
                </c:pt>
                <c:pt idx="113">
                  <c:v>3.3</c:v>
                </c:pt>
                <c:pt idx="114">
                  <c:v>2.4</c:v>
                </c:pt>
                <c:pt idx="115">
                  <c:v>2.8</c:v>
                </c:pt>
                <c:pt idx="116">
                  <c:v>2.7</c:v>
                </c:pt>
                <c:pt idx="117">
                  <c:v>2.6</c:v>
                </c:pt>
                <c:pt idx="118">
                  <c:v>1.4</c:v>
                </c:pt>
                <c:pt idx="119">
                  <c:v>2.3</c:v>
                </c:pt>
                <c:pt idx="120">
                  <c:v>1.7</c:v>
                </c:pt>
                <c:pt idx="121">
                  <c:v>3.4</c:v>
                </c:pt>
                <c:pt idx="122">
                  <c:v>2.4</c:v>
                </c:pt>
                <c:pt idx="123">
                  <c:v>0.6</c:v>
                </c:pt>
                <c:pt idx="124">
                  <c:v>0.9</c:v>
                </c:pt>
                <c:pt idx="125">
                  <c:v>1.9</c:v>
                </c:pt>
                <c:pt idx="126">
                  <c:v>10.9</c:v>
                </c:pt>
                <c:pt idx="127">
                  <c:v>3.9</c:v>
                </c:pt>
                <c:pt idx="128">
                  <c:v>1.5</c:v>
                </c:pt>
                <c:pt idx="129">
                  <c:v>2.2</c:v>
                </c:pt>
                <c:pt idx="130">
                  <c:v>5.4</c:v>
                </c:pt>
                <c:pt idx="131">
                  <c:v>2.9</c:v>
                </c:pt>
                <c:pt idx="132">
                  <c:v>3.4</c:v>
                </c:pt>
                <c:pt idx="133">
                  <c:v>3</c:v>
                </c:pt>
                <c:pt idx="134">
                  <c:v>3.5</c:v>
                </c:pt>
                <c:pt idx="135">
                  <c:v>2</c:v>
                </c:pt>
                <c:pt idx="136">
                  <c:v>3</c:v>
                </c:pt>
                <c:pt idx="137">
                  <c:v>4.6</c:v>
                </c:pt>
                <c:pt idx="138">
                  <c:v>3.4</c:v>
                </c:pt>
                <c:pt idx="139">
                  <c:v>2.6</c:v>
                </c:pt>
                <c:pt idx="140">
                  <c:v>1.9</c:v>
                </c:pt>
                <c:pt idx="141">
                  <c:v>3.2</c:v>
                </c:pt>
                <c:pt idx="142">
                  <c:v>2.1</c:v>
                </c:pt>
                <c:pt idx="143">
                  <c:v>4</c:v>
                </c:pt>
                <c:pt idx="144">
                  <c:v>3.3</c:v>
                </c:pt>
                <c:pt idx="145">
                  <c:v>2.3</c:v>
                </c:pt>
                <c:pt idx="146">
                  <c:v>3.9</c:v>
                </c:pt>
                <c:pt idx="147">
                  <c:v>2.2</c:v>
                </c:pt>
                <c:pt idx="148">
                  <c:v>1.8</c:v>
                </c:pt>
                <c:pt idx="149">
                  <c:v>3.6</c:v>
                </c:pt>
                <c:pt idx="150">
                  <c:v>4.2</c:v>
                </c:pt>
                <c:pt idx="151">
                  <c:v>1.7</c:v>
                </c:pt>
                <c:pt idx="152">
                  <c:v>3</c:v>
                </c:pt>
                <c:pt idx="153">
                  <c:v>3.4</c:v>
                </c:pt>
                <c:pt idx="154">
                  <c:v>2.9</c:v>
                </c:pt>
                <c:pt idx="155">
                  <c:v>2.9</c:v>
                </c:pt>
                <c:pt idx="156">
                  <c:v>1.7</c:v>
                </c:pt>
                <c:pt idx="157">
                  <c:v>2.5</c:v>
                </c:pt>
                <c:pt idx="158">
                  <c:v>3.6</c:v>
                </c:pt>
                <c:pt idx="159">
                  <c:v>2.3</c:v>
                </c:pt>
                <c:pt idx="160">
                  <c:v>2.9</c:v>
                </c:pt>
                <c:pt idx="161">
                  <c:v>1.6</c:v>
                </c:pt>
                <c:pt idx="162">
                  <c:v>1.7</c:v>
                </c:pt>
                <c:pt idx="163">
                  <c:v>2.5</c:v>
                </c:pt>
                <c:pt idx="164">
                  <c:v>3</c:v>
                </c:pt>
                <c:pt idx="165">
                  <c:v>1.9</c:v>
                </c:pt>
                <c:pt idx="166">
                  <c:v>2.9</c:v>
                </c:pt>
                <c:pt idx="167">
                  <c:v>2</c:v>
                </c:pt>
                <c:pt idx="168">
                  <c:v>1.4</c:v>
                </c:pt>
                <c:pt idx="169">
                  <c:v>1.9</c:v>
                </c:pt>
                <c:pt idx="170">
                  <c:v>2</c:v>
                </c:pt>
                <c:pt idx="171">
                  <c:v>1.1</c:v>
                </c:pt>
                <c:pt idx="172">
                  <c:v>0.8</c:v>
                </c:pt>
                <c:pt idx="173">
                  <c:v>1.3</c:v>
                </c:pt>
                <c:pt idx="174">
                  <c:v>3.1</c:v>
                </c:pt>
                <c:pt idx="175">
                  <c:v>2.5</c:v>
                </c:pt>
                <c:pt idx="176">
                  <c:v>1.3</c:v>
                </c:pt>
                <c:pt idx="177">
                  <c:v>2.6</c:v>
                </c:pt>
                <c:pt idx="178">
                  <c:v>1.4</c:v>
                </c:pt>
                <c:pt idx="179">
                  <c:v>2.1</c:v>
                </c:pt>
                <c:pt idx="180">
                  <c:v>2.6</c:v>
                </c:pt>
                <c:pt idx="181">
                  <c:v>1.1</c:v>
                </c:pt>
                <c:pt idx="182">
                  <c:v>1.3</c:v>
                </c:pt>
                <c:pt idx="183">
                  <c:v>1.3</c:v>
                </c:pt>
                <c:pt idx="184">
                  <c:v>1.2</c:v>
                </c:pt>
                <c:pt idx="185">
                  <c:v>1.9</c:v>
                </c:pt>
                <c:pt idx="186">
                  <c:v>2.2</c:v>
                </c:pt>
                <c:pt idx="187">
                  <c:v>1.3</c:v>
                </c:pt>
                <c:pt idx="188">
                  <c:v>1.1</c:v>
                </c:pt>
                <c:pt idx="189">
                  <c:v>1.4</c:v>
                </c:pt>
                <c:pt idx="190">
                  <c:v>2.6</c:v>
                </c:pt>
                <c:pt idx="191">
                  <c:v>1.9</c:v>
                </c:pt>
                <c:pt idx="192">
                  <c:v>1.8</c:v>
                </c:pt>
                <c:pt idx="193">
                  <c:v>1.9</c:v>
                </c:pt>
                <c:pt idx="194">
                  <c:v>2.7</c:v>
                </c:pt>
                <c:pt idx="195">
                  <c:v>1.6</c:v>
                </c:pt>
                <c:pt idx="196">
                  <c:v>3.2</c:v>
                </c:pt>
                <c:pt idx="197">
                  <c:v>2.2</c:v>
                </c:pt>
                <c:pt idx="198">
                  <c:v>0.8</c:v>
                </c:pt>
                <c:pt idx="199">
                  <c:v>2.9</c:v>
                </c:pt>
                <c:pt idx="200">
                  <c:v>1.1</c:v>
                </c:pt>
                <c:pt idx="201">
                  <c:v>1.8</c:v>
                </c:pt>
                <c:pt idx="202">
                  <c:v>1.5</c:v>
                </c:pt>
                <c:pt idx="203">
                  <c:v>1.4</c:v>
                </c:pt>
                <c:pt idx="204">
                  <c:v>1.3</c:v>
                </c:pt>
                <c:pt idx="205">
                  <c:v>0.9</c:v>
                </c:pt>
                <c:pt idx="206">
                  <c:v>1.5</c:v>
                </c:pt>
                <c:pt idx="207">
                  <c:v>2.7</c:v>
                </c:pt>
                <c:pt idx="208">
                  <c:v>2</c:v>
                </c:pt>
                <c:pt idx="209">
                  <c:v>11.7</c:v>
                </c:pt>
                <c:pt idx="210">
                  <c:v>4.2</c:v>
                </c:pt>
                <c:pt idx="211">
                  <c:v>2.5</c:v>
                </c:pt>
                <c:pt idx="212">
                  <c:v>2.7</c:v>
                </c:pt>
                <c:pt idx="213">
                  <c:v>2.2</c:v>
                </c:pt>
                <c:pt idx="214">
                  <c:v>2.4</c:v>
                </c:pt>
                <c:pt idx="215">
                  <c:v>1.8</c:v>
                </c:pt>
                <c:pt idx="216">
                  <c:v>2.5</c:v>
                </c:pt>
                <c:pt idx="217">
                  <c:v>3.1</c:v>
                </c:pt>
                <c:pt idx="218">
                  <c:v>2.5</c:v>
                </c:pt>
                <c:pt idx="219">
                  <c:v>2.4</c:v>
                </c:pt>
                <c:pt idx="220">
                  <c:v>2.5</c:v>
                </c:pt>
                <c:pt idx="221">
                  <c:v>1.3</c:v>
                </c:pt>
                <c:pt idx="222">
                  <c:v>1.3</c:v>
                </c:pt>
                <c:pt idx="223">
                  <c:v>2.4</c:v>
                </c:pt>
                <c:pt idx="224">
                  <c:v>1.3</c:v>
                </c:pt>
                <c:pt idx="225">
                  <c:v>2.1</c:v>
                </c:pt>
                <c:pt idx="226">
                  <c:v>2</c:v>
                </c:pt>
                <c:pt idx="227">
                  <c:v>1.6</c:v>
                </c:pt>
                <c:pt idx="228">
                  <c:v>4.1</c:v>
                </c:pt>
                <c:pt idx="229">
                  <c:v>2.7</c:v>
                </c:pt>
                <c:pt idx="230">
                  <c:v>3</c:v>
                </c:pt>
                <c:pt idx="231">
                  <c:v>2</c:v>
                </c:pt>
                <c:pt idx="232">
                  <c:v>1.7</c:v>
                </c:pt>
                <c:pt idx="233">
                  <c:v>1.7</c:v>
                </c:pt>
                <c:pt idx="234">
                  <c:v>8</c:v>
                </c:pt>
                <c:pt idx="235">
                  <c:v>3.1</c:v>
                </c:pt>
                <c:pt idx="236">
                  <c:v>1.7</c:v>
                </c:pt>
                <c:pt idx="237">
                  <c:v>2.3</c:v>
                </c:pt>
                <c:pt idx="238">
                  <c:v>3</c:v>
                </c:pt>
                <c:pt idx="239">
                  <c:v>5.4</c:v>
                </c:pt>
                <c:pt idx="240">
                  <c:v>3.2</c:v>
                </c:pt>
                <c:pt idx="241">
                  <c:v>4.3</c:v>
                </c:pt>
                <c:pt idx="242">
                  <c:v>3.7</c:v>
                </c:pt>
                <c:pt idx="243">
                  <c:v>2.5</c:v>
                </c:pt>
                <c:pt idx="244">
                  <c:v>2.7</c:v>
                </c:pt>
                <c:pt idx="245">
                  <c:v>3.6</c:v>
                </c:pt>
                <c:pt idx="246">
                  <c:v>4.4</c:v>
                </c:pt>
                <c:pt idx="247">
                  <c:v>1.8</c:v>
                </c:pt>
                <c:pt idx="248">
                  <c:v>2.7</c:v>
                </c:pt>
                <c:pt idx="249">
                  <c:v>1.8</c:v>
                </c:pt>
                <c:pt idx="250">
                  <c:v>2.3</c:v>
                </c:pt>
                <c:pt idx="251">
                  <c:v>1.1</c:v>
                </c:pt>
                <c:pt idx="252">
                  <c:v>1.9</c:v>
                </c:pt>
                <c:pt idx="253">
                  <c:v>1.8</c:v>
                </c:pt>
                <c:pt idx="254">
                  <c:v>1.6</c:v>
                </c:pt>
                <c:pt idx="255">
                  <c:v>1.7</c:v>
                </c:pt>
                <c:pt idx="256">
                  <c:v>2.4</c:v>
                </c:pt>
                <c:pt idx="257">
                  <c:v>1.8</c:v>
                </c:pt>
                <c:pt idx="258">
                  <c:v>1.5</c:v>
                </c:pt>
                <c:pt idx="259">
                  <c:v>1.7</c:v>
                </c:pt>
                <c:pt idx="260">
                  <c:v>1.6</c:v>
                </c:pt>
                <c:pt idx="261">
                  <c:v>1.4</c:v>
                </c:pt>
                <c:pt idx="262">
                  <c:v>2.5</c:v>
                </c:pt>
                <c:pt idx="263">
                  <c:v>1.8</c:v>
                </c:pt>
                <c:pt idx="264">
                  <c:v>1.7</c:v>
                </c:pt>
                <c:pt idx="265">
                  <c:v>1.1</c:v>
                </c:pt>
                <c:pt idx="266">
                  <c:v>2.7</c:v>
                </c:pt>
                <c:pt idx="267">
                  <c:v>2</c:v>
                </c:pt>
                <c:pt idx="268">
                  <c:v>2.4</c:v>
                </c:pt>
                <c:pt idx="269">
                  <c:v>3.7</c:v>
                </c:pt>
                <c:pt idx="270">
                  <c:v>3.6</c:v>
                </c:pt>
                <c:pt idx="271">
                  <c:v>2.7</c:v>
                </c:pt>
                <c:pt idx="272">
                  <c:v>4.7</c:v>
                </c:pt>
                <c:pt idx="273">
                  <c:v>4.3</c:v>
                </c:pt>
                <c:pt idx="274">
                  <c:v>1.5</c:v>
                </c:pt>
                <c:pt idx="275">
                  <c:v>1.4</c:v>
                </c:pt>
                <c:pt idx="276">
                  <c:v>1.8</c:v>
                </c:pt>
                <c:pt idx="277">
                  <c:v>12.4</c:v>
                </c:pt>
                <c:pt idx="278">
                  <c:v>3.5</c:v>
                </c:pt>
                <c:pt idx="279">
                  <c:v>2.4</c:v>
                </c:pt>
                <c:pt idx="280">
                  <c:v>2.7</c:v>
                </c:pt>
                <c:pt idx="281">
                  <c:v>3</c:v>
                </c:pt>
                <c:pt idx="282">
                  <c:v>5</c:v>
                </c:pt>
                <c:pt idx="283">
                  <c:v>2.1</c:v>
                </c:pt>
                <c:pt idx="284">
                  <c:v>5.3</c:v>
                </c:pt>
                <c:pt idx="285">
                  <c:v>1.4</c:v>
                </c:pt>
                <c:pt idx="286">
                  <c:v>1.9</c:v>
                </c:pt>
                <c:pt idx="287">
                  <c:v>2.8</c:v>
                </c:pt>
                <c:pt idx="288">
                  <c:v>1.8</c:v>
                </c:pt>
                <c:pt idx="289">
                  <c:v>0.9</c:v>
                </c:pt>
                <c:pt idx="290">
                  <c:v>1.8</c:v>
                </c:pt>
                <c:pt idx="291">
                  <c:v>1.5</c:v>
                </c:pt>
                <c:pt idx="292">
                  <c:v>2.6</c:v>
                </c:pt>
                <c:pt idx="293">
                  <c:v>1.6</c:v>
                </c:pt>
                <c:pt idx="294">
                  <c:v>1.5</c:v>
                </c:pt>
                <c:pt idx="295">
                  <c:v>1.4</c:v>
                </c:pt>
                <c:pt idx="296">
                  <c:v>1.7</c:v>
                </c:pt>
                <c:pt idx="297">
                  <c:v>2.6</c:v>
                </c:pt>
                <c:pt idx="298">
                  <c:v>2</c:v>
                </c:pt>
                <c:pt idx="299">
                  <c:v>1.9</c:v>
                </c:pt>
                <c:pt idx="300">
                  <c:v>0.9</c:v>
                </c:pt>
                <c:pt idx="301">
                  <c:v>1.1</c:v>
                </c:pt>
                <c:pt idx="302">
                  <c:v>3.7</c:v>
                </c:pt>
                <c:pt idx="303">
                  <c:v>1.7</c:v>
                </c:pt>
                <c:pt idx="304">
                  <c:v>1.8</c:v>
                </c:pt>
                <c:pt idx="305">
                  <c:v>2.1</c:v>
                </c:pt>
                <c:pt idx="306">
                  <c:v>2.3</c:v>
                </c:pt>
                <c:pt idx="307">
                  <c:v>1.6</c:v>
                </c:pt>
                <c:pt idx="308">
                  <c:v>2</c:v>
                </c:pt>
                <c:pt idx="309">
                  <c:v>1.9</c:v>
                </c:pt>
                <c:pt idx="310">
                  <c:v>1.5</c:v>
                </c:pt>
                <c:pt idx="311">
                  <c:v>2.5</c:v>
                </c:pt>
                <c:pt idx="312">
                  <c:v>2</c:v>
                </c:pt>
                <c:pt idx="313">
                  <c:v>1.9</c:v>
                </c:pt>
                <c:pt idx="314">
                  <c:v>1.4</c:v>
                </c:pt>
                <c:pt idx="315">
                  <c:v>1.8</c:v>
                </c:pt>
                <c:pt idx="316">
                  <c:v>2.1</c:v>
                </c:pt>
                <c:pt idx="317">
                  <c:v>2.2</c:v>
                </c:pt>
                <c:pt idx="318">
                  <c:v>1.3</c:v>
                </c:pt>
                <c:pt idx="319">
                  <c:v>1.9</c:v>
                </c:pt>
                <c:pt idx="320">
                  <c:v>2</c:v>
                </c:pt>
                <c:pt idx="321">
                  <c:v>2</c:v>
                </c:pt>
                <c:pt idx="322">
                  <c:v>2.4</c:v>
                </c:pt>
                <c:pt idx="323">
                  <c:v>1.9</c:v>
                </c:pt>
                <c:pt idx="324">
                  <c:v>2.8</c:v>
                </c:pt>
                <c:pt idx="325">
                  <c:v>2.2</c:v>
                </c:pt>
                <c:pt idx="326">
                  <c:v>1.5</c:v>
                </c:pt>
                <c:pt idx="327">
                  <c:v>1.4</c:v>
                </c:pt>
                <c:pt idx="328">
                  <c:v>2.1</c:v>
                </c:pt>
                <c:pt idx="329">
                  <c:v>3.4</c:v>
                </c:pt>
                <c:pt idx="330">
                  <c:v>1.4</c:v>
                </c:pt>
                <c:pt idx="331">
                  <c:v>2</c:v>
                </c:pt>
                <c:pt idx="332">
                  <c:v>1.8</c:v>
                </c:pt>
                <c:pt idx="333">
                  <c:v>2.6</c:v>
                </c:pt>
                <c:pt idx="334">
                  <c:v>2.3</c:v>
                </c:pt>
                <c:pt idx="335">
                  <c:v>1.5</c:v>
                </c:pt>
                <c:pt idx="336">
                  <c:v>3.1</c:v>
                </c:pt>
                <c:pt idx="337">
                  <c:v>1.8</c:v>
                </c:pt>
                <c:pt idx="338">
                  <c:v>2</c:v>
                </c:pt>
                <c:pt idx="339">
                  <c:v>1.9</c:v>
                </c:pt>
                <c:pt idx="340">
                  <c:v>1.5</c:v>
                </c:pt>
                <c:pt idx="341">
                  <c:v>2.2</c:v>
                </c:pt>
                <c:pt idx="342">
                  <c:v>4.7</c:v>
                </c:pt>
                <c:pt idx="343">
                  <c:v>1.4</c:v>
                </c:pt>
                <c:pt idx="344">
                  <c:v>1.6</c:v>
                </c:pt>
                <c:pt idx="345">
                  <c:v>1.4</c:v>
                </c:pt>
                <c:pt idx="346">
                  <c:v>1.2</c:v>
                </c:pt>
                <c:pt idx="347">
                  <c:v>2.1</c:v>
                </c:pt>
                <c:pt idx="348">
                  <c:v>3.1</c:v>
                </c:pt>
                <c:pt idx="349">
                  <c:v>2.3</c:v>
                </c:pt>
                <c:pt idx="350">
                  <c:v>2.6</c:v>
                </c:pt>
                <c:pt idx="351">
                  <c:v>2.5</c:v>
                </c:pt>
                <c:pt idx="352">
                  <c:v>1.4</c:v>
                </c:pt>
                <c:pt idx="353">
                  <c:v>2.3</c:v>
                </c:pt>
                <c:pt idx="354">
                  <c:v>1.9</c:v>
                </c:pt>
                <c:pt idx="355">
                  <c:v>1.7</c:v>
                </c:pt>
                <c:pt idx="356">
                  <c:v>1.5</c:v>
                </c:pt>
                <c:pt idx="357">
                  <c:v>2.5</c:v>
                </c:pt>
                <c:pt idx="358">
                  <c:v>1.6</c:v>
                </c:pt>
                <c:pt idx="359">
                  <c:v>2.1</c:v>
                </c:pt>
                <c:pt idx="360">
                  <c:v>1.4</c:v>
                </c:pt>
                <c:pt idx="361">
                  <c:v>2.9</c:v>
                </c:pt>
                <c:pt idx="362">
                  <c:v>2.1</c:v>
                </c:pt>
                <c:pt idx="363">
                  <c:v>1.9</c:v>
                </c:pt>
                <c:pt idx="364">
                  <c:v>3.4</c:v>
                </c:pt>
                <c:pt idx="365">
                  <c:v>2.9</c:v>
                </c:pt>
                <c:pt idx="366">
                  <c:v>2.5</c:v>
                </c:pt>
                <c:pt idx="367">
                  <c:v>2.3</c:v>
                </c:pt>
                <c:pt idx="368">
                  <c:v>2.7</c:v>
                </c:pt>
                <c:pt idx="369">
                  <c:v>0.8</c:v>
                </c:pt>
                <c:pt idx="370">
                  <c:v>1.3</c:v>
                </c:pt>
                <c:pt idx="371">
                  <c:v>5.6</c:v>
                </c:pt>
                <c:pt idx="372">
                  <c:v>1.7</c:v>
                </c:pt>
                <c:pt idx="373">
                  <c:v>1.6</c:v>
                </c:pt>
                <c:pt idx="374">
                  <c:v>1.9</c:v>
                </c:pt>
                <c:pt idx="375">
                  <c:v>2.4</c:v>
                </c:pt>
                <c:pt idx="376">
                  <c:v>2</c:v>
                </c:pt>
                <c:pt idx="377">
                  <c:v>1.3</c:v>
                </c:pt>
                <c:pt idx="378">
                  <c:v>2.5</c:v>
                </c:pt>
                <c:pt idx="379">
                  <c:v>2.4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Date/Time</a:t>
                </a:r>
              </a:p>
            </c:rich>
          </c:tx>
          <c:layout/>
        </c:title>
        <c:numFmt formatCode="ddd m/d/yy hh:mm:ss" sourceLinked="0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Service Time ms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guds.847c8e32.tegu-2016.09.07.11.03.56 Kernel Thread Run State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</c:v>
          </c:tx>
          <c:spPr>
            <a:ln w="28575"/>
          </c:spPr>
          <c:marker>
            <c:symbol val="none"/>
          </c:marker>
          <c:cat>
            <c:numRef>
              <c:f>Vmstat!$C$33:$C$412</c:f>
              <c:numCache>
                <c:formatCode>General</c:formatCode>
                <c:ptCount val="380"/>
                <c:pt idx="0">
                  <c:v>42620.4615856481</c:v>
                </c:pt>
                <c:pt idx="1">
                  <c:v>42620.4615972222</c:v>
                </c:pt>
                <c:pt idx="2">
                  <c:v>42620.4616087963</c:v>
                </c:pt>
                <c:pt idx="3">
                  <c:v>42620.4616203704</c:v>
                </c:pt>
                <c:pt idx="4">
                  <c:v>42620.4616319444</c:v>
                </c:pt>
                <c:pt idx="5">
                  <c:v>42620.4616435185</c:v>
                </c:pt>
                <c:pt idx="6">
                  <c:v>42620.4616550926</c:v>
                </c:pt>
                <c:pt idx="7">
                  <c:v>42620.4616666667</c:v>
                </c:pt>
                <c:pt idx="8">
                  <c:v>42620.4616782407</c:v>
                </c:pt>
                <c:pt idx="9">
                  <c:v>42620.4616898148</c:v>
                </c:pt>
                <c:pt idx="10">
                  <c:v>42620.4617013889</c:v>
                </c:pt>
                <c:pt idx="11">
                  <c:v>42620.461712963</c:v>
                </c:pt>
                <c:pt idx="12">
                  <c:v>42620.461724537</c:v>
                </c:pt>
                <c:pt idx="13">
                  <c:v>42620.4617361111</c:v>
                </c:pt>
                <c:pt idx="14">
                  <c:v>42620.4617476852</c:v>
                </c:pt>
                <c:pt idx="15">
                  <c:v>42620.4617592593</c:v>
                </c:pt>
                <c:pt idx="16">
                  <c:v>42620.4617708333</c:v>
                </c:pt>
                <c:pt idx="17">
                  <c:v>42620.4617824074</c:v>
                </c:pt>
                <c:pt idx="18">
                  <c:v>42620.4617939815</c:v>
                </c:pt>
                <c:pt idx="19">
                  <c:v>42620.4628472222</c:v>
                </c:pt>
                <c:pt idx="20">
                  <c:v>42620.4628587963</c:v>
                </c:pt>
                <c:pt idx="21">
                  <c:v>42620.4628703704</c:v>
                </c:pt>
                <c:pt idx="22">
                  <c:v>42620.4628819444</c:v>
                </c:pt>
                <c:pt idx="23">
                  <c:v>42620.4628935185</c:v>
                </c:pt>
                <c:pt idx="24">
                  <c:v>42620.4629050926</c:v>
                </c:pt>
                <c:pt idx="25">
                  <c:v>42620.4629166667</c:v>
                </c:pt>
                <c:pt idx="26">
                  <c:v>42620.4629282407</c:v>
                </c:pt>
                <c:pt idx="27">
                  <c:v>42620.4629398148</c:v>
                </c:pt>
                <c:pt idx="28">
                  <c:v>42620.4629513889</c:v>
                </c:pt>
                <c:pt idx="29">
                  <c:v>42620.462962963</c:v>
                </c:pt>
                <c:pt idx="30">
                  <c:v>42620.462974537</c:v>
                </c:pt>
                <c:pt idx="31">
                  <c:v>42620.4629861111</c:v>
                </c:pt>
                <c:pt idx="32">
                  <c:v>42620.4629976852</c:v>
                </c:pt>
                <c:pt idx="33">
                  <c:v>42620.4630092593</c:v>
                </c:pt>
                <c:pt idx="34">
                  <c:v>42620.4630208333</c:v>
                </c:pt>
                <c:pt idx="35">
                  <c:v>42620.4630324074</c:v>
                </c:pt>
                <c:pt idx="36">
                  <c:v>42620.4630439815</c:v>
                </c:pt>
                <c:pt idx="37">
                  <c:v>42620.4630555556</c:v>
                </c:pt>
                <c:pt idx="38">
                  <c:v>42620.4640509259</c:v>
                </c:pt>
                <c:pt idx="39">
                  <c:v>42620.4640625</c:v>
                </c:pt>
                <c:pt idx="40">
                  <c:v>42620.4640740741</c:v>
                </c:pt>
                <c:pt idx="41">
                  <c:v>42620.4640856481</c:v>
                </c:pt>
                <c:pt idx="42">
                  <c:v>42620.4640972222</c:v>
                </c:pt>
                <c:pt idx="43">
                  <c:v>42620.4641087963</c:v>
                </c:pt>
                <c:pt idx="44">
                  <c:v>42620.4641203704</c:v>
                </c:pt>
                <c:pt idx="45">
                  <c:v>42620.4641319444</c:v>
                </c:pt>
                <c:pt idx="46">
                  <c:v>42620.4641435185</c:v>
                </c:pt>
                <c:pt idx="47">
                  <c:v>42620.4641550926</c:v>
                </c:pt>
                <c:pt idx="48">
                  <c:v>42620.4641666667</c:v>
                </c:pt>
                <c:pt idx="49">
                  <c:v>42620.4641782407</c:v>
                </c:pt>
                <c:pt idx="50">
                  <c:v>42620.4641898148</c:v>
                </c:pt>
                <c:pt idx="51">
                  <c:v>42620.4642013889</c:v>
                </c:pt>
                <c:pt idx="52">
                  <c:v>42620.464212963</c:v>
                </c:pt>
                <c:pt idx="53">
                  <c:v>42620.464224537</c:v>
                </c:pt>
                <c:pt idx="54">
                  <c:v>42620.4642361111</c:v>
                </c:pt>
                <c:pt idx="55">
                  <c:v>42620.4642476852</c:v>
                </c:pt>
                <c:pt idx="56">
                  <c:v>42620.4642592593</c:v>
                </c:pt>
                <c:pt idx="57">
                  <c:v>42620.4653356482</c:v>
                </c:pt>
                <c:pt idx="58">
                  <c:v>42620.4653472222</c:v>
                </c:pt>
                <c:pt idx="59">
                  <c:v>42620.4653587963</c:v>
                </c:pt>
                <c:pt idx="60">
                  <c:v>42620.4653703704</c:v>
                </c:pt>
                <c:pt idx="61">
                  <c:v>42620.4653819444</c:v>
                </c:pt>
                <c:pt idx="62">
                  <c:v>42620.4653935185</c:v>
                </c:pt>
                <c:pt idx="63">
                  <c:v>42620.4654050926</c:v>
                </c:pt>
                <c:pt idx="64">
                  <c:v>42620.4654166667</c:v>
                </c:pt>
                <c:pt idx="65">
                  <c:v>42620.4654282407</c:v>
                </c:pt>
                <c:pt idx="66">
                  <c:v>42620.4654398148</c:v>
                </c:pt>
                <c:pt idx="67">
                  <c:v>42620.4654513889</c:v>
                </c:pt>
                <c:pt idx="68">
                  <c:v>42620.465462963</c:v>
                </c:pt>
                <c:pt idx="69">
                  <c:v>42620.465474537</c:v>
                </c:pt>
                <c:pt idx="70">
                  <c:v>42620.4654861111</c:v>
                </c:pt>
                <c:pt idx="71">
                  <c:v>42620.4654976852</c:v>
                </c:pt>
                <c:pt idx="72">
                  <c:v>42620.4655092593</c:v>
                </c:pt>
                <c:pt idx="73">
                  <c:v>42620.4655208333</c:v>
                </c:pt>
                <c:pt idx="74">
                  <c:v>42620.4655324074</c:v>
                </c:pt>
                <c:pt idx="75">
                  <c:v>42620.4655439815</c:v>
                </c:pt>
                <c:pt idx="76">
                  <c:v>42620.4664814815</c:v>
                </c:pt>
                <c:pt idx="77">
                  <c:v>42620.4664930556</c:v>
                </c:pt>
                <c:pt idx="78">
                  <c:v>42620.4665046296</c:v>
                </c:pt>
                <c:pt idx="79">
                  <c:v>42620.4665162037</c:v>
                </c:pt>
                <c:pt idx="80">
                  <c:v>42620.4665277778</c:v>
                </c:pt>
                <c:pt idx="81">
                  <c:v>42620.4665393519</c:v>
                </c:pt>
                <c:pt idx="82">
                  <c:v>42620.4665509259</c:v>
                </c:pt>
                <c:pt idx="83">
                  <c:v>42620.4665625</c:v>
                </c:pt>
                <c:pt idx="84">
                  <c:v>42620.4665740741</c:v>
                </c:pt>
                <c:pt idx="85">
                  <c:v>42620.4665856482</c:v>
                </c:pt>
                <c:pt idx="86">
                  <c:v>42620.4665972222</c:v>
                </c:pt>
                <c:pt idx="87">
                  <c:v>42620.4666087963</c:v>
                </c:pt>
                <c:pt idx="88">
                  <c:v>42620.4666203704</c:v>
                </c:pt>
                <c:pt idx="89">
                  <c:v>42620.4666319444</c:v>
                </c:pt>
                <c:pt idx="90">
                  <c:v>42620.4666435185</c:v>
                </c:pt>
                <c:pt idx="91">
                  <c:v>42620.4666550926</c:v>
                </c:pt>
                <c:pt idx="92">
                  <c:v>42620.4666666667</c:v>
                </c:pt>
                <c:pt idx="93">
                  <c:v>42620.4666782407</c:v>
                </c:pt>
                <c:pt idx="94">
                  <c:v>42620.4666898148</c:v>
                </c:pt>
                <c:pt idx="95">
                  <c:v>42620.4678472222</c:v>
                </c:pt>
                <c:pt idx="96">
                  <c:v>42620.4678587963</c:v>
                </c:pt>
                <c:pt idx="97">
                  <c:v>42620.4678703704</c:v>
                </c:pt>
                <c:pt idx="98">
                  <c:v>42620.4678819444</c:v>
                </c:pt>
                <c:pt idx="99">
                  <c:v>42620.4678935185</c:v>
                </c:pt>
                <c:pt idx="100">
                  <c:v>42620.4679050926</c:v>
                </c:pt>
                <c:pt idx="101">
                  <c:v>42620.4679166667</c:v>
                </c:pt>
                <c:pt idx="102">
                  <c:v>42620.4679282407</c:v>
                </c:pt>
                <c:pt idx="103">
                  <c:v>42620.4679398148</c:v>
                </c:pt>
                <c:pt idx="104">
                  <c:v>42620.4679513889</c:v>
                </c:pt>
                <c:pt idx="105">
                  <c:v>42620.467962963</c:v>
                </c:pt>
                <c:pt idx="106">
                  <c:v>42620.467974537</c:v>
                </c:pt>
                <c:pt idx="107">
                  <c:v>42620.4679861111</c:v>
                </c:pt>
                <c:pt idx="108">
                  <c:v>42620.4679976852</c:v>
                </c:pt>
                <c:pt idx="109">
                  <c:v>42620.4680092593</c:v>
                </c:pt>
                <c:pt idx="110">
                  <c:v>42620.4680208333</c:v>
                </c:pt>
                <c:pt idx="111">
                  <c:v>42620.4680324074</c:v>
                </c:pt>
                <c:pt idx="112">
                  <c:v>42620.4680439815</c:v>
                </c:pt>
                <c:pt idx="113">
                  <c:v>42620.4680555556</c:v>
                </c:pt>
                <c:pt idx="114">
                  <c:v>42620.4692939815</c:v>
                </c:pt>
                <c:pt idx="115">
                  <c:v>42620.4693055556</c:v>
                </c:pt>
                <c:pt idx="116">
                  <c:v>42620.4693171296</c:v>
                </c:pt>
                <c:pt idx="117">
                  <c:v>42620.4693287037</c:v>
                </c:pt>
                <c:pt idx="118">
                  <c:v>42620.4693402778</c:v>
                </c:pt>
                <c:pt idx="119">
                  <c:v>42620.4693518519</c:v>
                </c:pt>
                <c:pt idx="120">
                  <c:v>42620.4693634259</c:v>
                </c:pt>
                <c:pt idx="121">
                  <c:v>42620.469375</c:v>
                </c:pt>
                <c:pt idx="122">
                  <c:v>42620.4693865741</c:v>
                </c:pt>
                <c:pt idx="123">
                  <c:v>42620.4693981481</c:v>
                </c:pt>
                <c:pt idx="124">
                  <c:v>42620.4694097222</c:v>
                </c:pt>
                <c:pt idx="125">
                  <c:v>42620.4694212963</c:v>
                </c:pt>
                <c:pt idx="126">
                  <c:v>42620.4694328704</c:v>
                </c:pt>
                <c:pt idx="127">
                  <c:v>42620.4694444444</c:v>
                </c:pt>
                <c:pt idx="128">
                  <c:v>42620.4694560185</c:v>
                </c:pt>
                <c:pt idx="129">
                  <c:v>42620.4694675926</c:v>
                </c:pt>
                <c:pt idx="130">
                  <c:v>42620.4694791667</c:v>
                </c:pt>
                <c:pt idx="131">
                  <c:v>42620.4694907407</c:v>
                </c:pt>
                <c:pt idx="132">
                  <c:v>42620.4695023148</c:v>
                </c:pt>
                <c:pt idx="133">
                  <c:v>42620.470625</c:v>
                </c:pt>
                <c:pt idx="134">
                  <c:v>42620.4706365741</c:v>
                </c:pt>
                <c:pt idx="135">
                  <c:v>42620.4706481481</c:v>
                </c:pt>
                <c:pt idx="136">
                  <c:v>42620.4706597222</c:v>
                </c:pt>
                <c:pt idx="137">
                  <c:v>42620.4706712963</c:v>
                </c:pt>
                <c:pt idx="138">
                  <c:v>42620.4706828704</c:v>
                </c:pt>
                <c:pt idx="139">
                  <c:v>42620.4706944444</c:v>
                </c:pt>
                <c:pt idx="140">
                  <c:v>42620.4707060185</c:v>
                </c:pt>
                <c:pt idx="141">
                  <c:v>42620.4707175926</c:v>
                </c:pt>
                <c:pt idx="142">
                  <c:v>42620.4707291667</c:v>
                </c:pt>
                <c:pt idx="143">
                  <c:v>42620.4707407407</c:v>
                </c:pt>
                <c:pt idx="144">
                  <c:v>42620.4707523148</c:v>
                </c:pt>
                <c:pt idx="145">
                  <c:v>42620.4707638889</c:v>
                </c:pt>
                <c:pt idx="146">
                  <c:v>42620.470775463</c:v>
                </c:pt>
                <c:pt idx="147">
                  <c:v>42620.470787037</c:v>
                </c:pt>
                <c:pt idx="148">
                  <c:v>42620.4707986111</c:v>
                </c:pt>
                <c:pt idx="149">
                  <c:v>42620.4708101852</c:v>
                </c:pt>
                <c:pt idx="150">
                  <c:v>42620.4708217593</c:v>
                </c:pt>
                <c:pt idx="151">
                  <c:v>42620.4708333333</c:v>
                </c:pt>
                <c:pt idx="152">
                  <c:v>42620.4718055556</c:v>
                </c:pt>
                <c:pt idx="153">
                  <c:v>42620.4718171296</c:v>
                </c:pt>
                <c:pt idx="154">
                  <c:v>42620.4718287037</c:v>
                </c:pt>
                <c:pt idx="155">
                  <c:v>42620.4718402778</c:v>
                </c:pt>
                <c:pt idx="156">
                  <c:v>42620.4718518518</c:v>
                </c:pt>
                <c:pt idx="157">
                  <c:v>42620.4718634259</c:v>
                </c:pt>
                <c:pt idx="158">
                  <c:v>42620.471875</c:v>
                </c:pt>
                <c:pt idx="159">
                  <c:v>42620.4718865741</c:v>
                </c:pt>
                <c:pt idx="160">
                  <c:v>42620.4718981481</c:v>
                </c:pt>
                <c:pt idx="161">
                  <c:v>42620.4719097222</c:v>
                </c:pt>
                <c:pt idx="162">
                  <c:v>42620.4719212963</c:v>
                </c:pt>
                <c:pt idx="163">
                  <c:v>42620.4719328704</c:v>
                </c:pt>
                <c:pt idx="164">
                  <c:v>42620.4719444444</c:v>
                </c:pt>
                <c:pt idx="165">
                  <c:v>42620.4719560185</c:v>
                </c:pt>
                <c:pt idx="166">
                  <c:v>42620.4719675926</c:v>
                </c:pt>
                <c:pt idx="167">
                  <c:v>42620.4719791667</c:v>
                </c:pt>
                <c:pt idx="168">
                  <c:v>42620.4719907407</c:v>
                </c:pt>
                <c:pt idx="169">
                  <c:v>42620.4720023148</c:v>
                </c:pt>
                <c:pt idx="170">
                  <c:v>42620.4720138889</c:v>
                </c:pt>
                <c:pt idx="171">
                  <c:v>42620.4730555556</c:v>
                </c:pt>
                <c:pt idx="172">
                  <c:v>42620.4730671296</c:v>
                </c:pt>
                <c:pt idx="173">
                  <c:v>42620.4730787037</c:v>
                </c:pt>
                <c:pt idx="174">
                  <c:v>42620.4730902778</c:v>
                </c:pt>
                <c:pt idx="175">
                  <c:v>42620.4731018519</c:v>
                </c:pt>
                <c:pt idx="176">
                  <c:v>42620.4731134259</c:v>
                </c:pt>
                <c:pt idx="177">
                  <c:v>42620.473125</c:v>
                </c:pt>
                <c:pt idx="178">
                  <c:v>42620.4731365741</c:v>
                </c:pt>
                <c:pt idx="179">
                  <c:v>42620.4731481482</c:v>
                </c:pt>
                <c:pt idx="180">
                  <c:v>42620.4731597222</c:v>
                </c:pt>
                <c:pt idx="181">
                  <c:v>42620.4731712963</c:v>
                </c:pt>
                <c:pt idx="182">
                  <c:v>42620.4731828704</c:v>
                </c:pt>
                <c:pt idx="183">
                  <c:v>42620.4731944444</c:v>
                </c:pt>
                <c:pt idx="184">
                  <c:v>42620.4732060185</c:v>
                </c:pt>
                <c:pt idx="185">
                  <c:v>42620.4732175926</c:v>
                </c:pt>
                <c:pt idx="186">
                  <c:v>42620.4732291667</c:v>
                </c:pt>
                <c:pt idx="187">
                  <c:v>42620.4732407407</c:v>
                </c:pt>
                <c:pt idx="188">
                  <c:v>42620.4732523148</c:v>
                </c:pt>
                <c:pt idx="189">
                  <c:v>42620.4732638889</c:v>
                </c:pt>
                <c:pt idx="190">
                  <c:v>42620.4742939815</c:v>
                </c:pt>
                <c:pt idx="191">
                  <c:v>42620.4743055556</c:v>
                </c:pt>
                <c:pt idx="192">
                  <c:v>42620.4743171296</c:v>
                </c:pt>
                <c:pt idx="193">
                  <c:v>42620.4743287037</c:v>
                </c:pt>
                <c:pt idx="194">
                  <c:v>42620.4743402778</c:v>
                </c:pt>
                <c:pt idx="195">
                  <c:v>42620.4743518519</c:v>
                </c:pt>
                <c:pt idx="196">
                  <c:v>42620.4743634259</c:v>
                </c:pt>
                <c:pt idx="197">
                  <c:v>42620.474375</c:v>
                </c:pt>
                <c:pt idx="198">
                  <c:v>42620.4743865741</c:v>
                </c:pt>
                <c:pt idx="199">
                  <c:v>42620.4743981482</c:v>
                </c:pt>
                <c:pt idx="200">
                  <c:v>42620.4744097222</c:v>
                </c:pt>
                <c:pt idx="201">
                  <c:v>42620.4744212963</c:v>
                </c:pt>
                <c:pt idx="202">
                  <c:v>42620.4744328704</c:v>
                </c:pt>
                <c:pt idx="203">
                  <c:v>42620.4744444444</c:v>
                </c:pt>
                <c:pt idx="204">
                  <c:v>42620.4744560185</c:v>
                </c:pt>
                <c:pt idx="205">
                  <c:v>42620.4744675926</c:v>
                </c:pt>
                <c:pt idx="206">
                  <c:v>42620.4744791667</c:v>
                </c:pt>
                <c:pt idx="207">
                  <c:v>42620.4744907407</c:v>
                </c:pt>
                <c:pt idx="208">
                  <c:v>42620.4745023148</c:v>
                </c:pt>
                <c:pt idx="209">
                  <c:v>42620.4755787037</c:v>
                </c:pt>
                <c:pt idx="210">
                  <c:v>42620.4755902778</c:v>
                </c:pt>
                <c:pt idx="211">
                  <c:v>42620.4756018519</c:v>
                </c:pt>
                <c:pt idx="212">
                  <c:v>42620.4756134259</c:v>
                </c:pt>
                <c:pt idx="213">
                  <c:v>42620.475625</c:v>
                </c:pt>
                <c:pt idx="214">
                  <c:v>42620.4756365741</c:v>
                </c:pt>
                <c:pt idx="215">
                  <c:v>42620.4756481481</c:v>
                </c:pt>
                <c:pt idx="216">
                  <c:v>42620.4756597222</c:v>
                </c:pt>
                <c:pt idx="217">
                  <c:v>42620.4756712963</c:v>
                </c:pt>
                <c:pt idx="218">
                  <c:v>42620.4756828704</c:v>
                </c:pt>
                <c:pt idx="219">
                  <c:v>42620.4756944444</c:v>
                </c:pt>
                <c:pt idx="220">
                  <c:v>42620.4757060185</c:v>
                </c:pt>
                <c:pt idx="221">
                  <c:v>42620.4757175926</c:v>
                </c:pt>
                <c:pt idx="222">
                  <c:v>42620.4757291667</c:v>
                </c:pt>
                <c:pt idx="223">
                  <c:v>42620.4757407407</c:v>
                </c:pt>
                <c:pt idx="224">
                  <c:v>42620.4757523148</c:v>
                </c:pt>
                <c:pt idx="225">
                  <c:v>42620.4757638889</c:v>
                </c:pt>
                <c:pt idx="226">
                  <c:v>42620.475775463</c:v>
                </c:pt>
                <c:pt idx="227">
                  <c:v>42620.475787037</c:v>
                </c:pt>
                <c:pt idx="228">
                  <c:v>42620.4768287037</c:v>
                </c:pt>
                <c:pt idx="229">
                  <c:v>42620.4768402778</c:v>
                </c:pt>
                <c:pt idx="230">
                  <c:v>42620.4768518519</c:v>
                </c:pt>
                <c:pt idx="231">
                  <c:v>42620.4768634259</c:v>
                </c:pt>
                <c:pt idx="232">
                  <c:v>42620.476875</c:v>
                </c:pt>
                <c:pt idx="233">
                  <c:v>42620.4768865741</c:v>
                </c:pt>
                <c:pt idx="234">
                  <c:v>42620.4768981481</c:v>
                </c:pt>
                <c:pt idx="235">
                  <c:v>42620.4769097222</c:v>
                </c:pt>
                <c:pt idx="236">
                  <c:v>42620.4769212963</c:v>
                </c:pt>
                <c:pt idx="237">
                  <c:v>42620.4769328704</c:v>
                </c:pt>
                <c:pt idx="238">
                  <c:v>42620.4769444444</c:v>
                </c:pt>
                <c:pt idx="239">
                  <c:v>42620.4769560185</c:v>
                </c:pt>
                <c:pt idx="240">
                  <c:v>42620.4769675926</c:v>
                </c:pt>
                <c:pt idx="241">
                  <c:v>42620.4769791667</c:v>
                </c:pt>
                <c:pt idx="242">
                  <c:v>42620.4769907407</c:v>
                </c:pt>
                <c:pt idx="243">
                  <c:v>42620.4770023148</c:v>
                </c:pt>
                <c:pt idx="244">
                  <c:v>42620.4770138889</c:v>
                </c:pt>
                <c:pt idx="245">
                  <c:v>42620.477025463</c:v>
                </c:pt>
                <c:pt idx="246">
                  <c:v>42620.477037037</c:v>
                </c:pt>
                <c:pt idx="247">
                  <c:v>42620.4780092593</c:v>
                </c:pt>
                <c:pt idx="248">
                  <c:v>42620.4780208333</c:v>
                </c:pt>
                <c:pt idx="249">
                  <c:v>42620.4780324074</c:v>
                </c:pt>
                <c:pt idx="250">
                  <c:v>42620.4780439815</c:v>
                </c:pt>
                <c:pt idx="251">
                  <c:v>42620.4780555556</c:v>
                </c:pt>
                <c:pt idx="252">
                  <c:v>42620.4780671296</c:v>
                </c:pt>
                <c:pt idx="253">
                  <c:v>42620.4780787037</c:v>
                </c:pt>
                <c:pt idx="254">
                  <c:v>42620.4780902778</c:v>
                </c:pt>
                <c:pt idx="255">
                  <c:v>42620.4781018519</c:v>
                </c:pt>
                <c:pt idx="256">
                  <c:v>42620.4781134259</c:v>
                </c:pt>
                <c:pt idx="257">
                  <c:v>42620.478125</c:v>
                </c:pt>
                <c:pt idx="258">
                  <c:v>42620.4781365741</c:v>
                </c:pt>
                <c:pt idx="259">
                  <c:v>42620.4781481481</c:v>
                </c:pt>
                <c:pt idx="260">
                  <c:v>42620.4781597222</c:v>
                </c:pt>
                <c:pt idx="261">
                  <c:v>42620.4781712963</c:v>
                </c:pt>
                <c:pt idx="262">
                  <c:v>42620.4781828704</c:v>
                </c:pt>
                <c:pt idx="263">
                  <c:v>42620.4781944444</c:v>
                </c:pt>
                <c:pt idx="264">
                  <c:v>42620.4782060185</c:v>
                </c:pt>
                <c:pt idx="265">
                  <c:v>42620.4782175926</c:v>
                </c:pt>
                <c:pt idx="266">
                  <c:v>42620.479224537</c:v>
                </c:pt>
                <c:pt idx="267">
                  <c:v>42620.4792361111</c:v>
                </c:pt>
                <c:pt idx="268">
                  <c:v>42620.4792476852</c:v>
                </c:pt>
                <c:pt idx="269">
                  <c:v>42620.4792592593</c:v>
                </c:pt>
                <c:pt idx="270">
                  <c:v>42620.4792708333</c:v>
                </c:pt>
                <c:pt idx="271">
                  <c:v>42620.4792824074</c:v>
                </c:pt>
                <c:pt idx="272">
                  <c:v>42620.4792939815</c:v>
                </c:pt>
                <c:pt idx="273">
                  <c:v>42620.4793055556</c:v>
                </c:pt>
                <c:pt idx="274">
                  <c:v>42620.4793171296</c:v>
                </c:pt>
                <c:pt idx="275">
                  <c:v>42620.4793287037</c:v>
                </c:pt>
                <c:pt idx="276">
                  <c:v>42620.4793402778</c:v>
                </c:pt>
                <c:pt idx="277">
                  <c:v>42620.4793518518</c:v>
                </c:pt>
                <c:pt idx="278">
                  <c:v>42620.4793634259</c:v>
                </c:pt>
                <c:pt idx="279">
                  <c:v>42620.479375</c:v>
                </c:pt>
                <c:pt idx="280">
                  <c:v>42620.4793865741</c:v>
                </c:pt>
                <c:pt idx="281">
                  <c:v>42620.4793981481</c:v>
                </c:pt>
                <c:pt idx="282">
                  <c:v>42620.4794097222</c:v>
                </c:pt>
                <c:pt idx="283">
                  <c:v>42620.4794212963</c:v>
                </c:pt>
                <c:pt idx="284">
                  <c:v>42620.4794328704</c:v>
                </c:pt>
                <c:pt idx="285">
                  <c:v>42620.4805324074</c:v>
                </c:pt>
                <c:pt idx="286">
                  <c:v>42620.4805439815</c:v>
                </c:pt>
                <c:pt idx="287">
                  <c:v>42620.4805555556</c:v>
                </c:pt>
                <c:pt idx="288">
                  <c:v>42620.4805671296</c:v>
                </c:pt>
                <c:pt idx="289">
                  <c:v>42620.4805787037</c:v>
                </c:pt>
                <c:pt idx="290">
                  <c:v>42620.4805902778</c:v>
                </c:pt>
                <c:pt idx="291">
                  <c:v>42620.4806018519</c:v>
                </c:pt>
                <c:pt idx="292">
                  <c:v>42620.4806134259</c:v>
                </c:pt>
                <c:pt idx="293">
                  <c:v>42620.480625</c:v>
                </c:pt>
                <c:pt idx="294">
                  <c:v>42620.4806365741</c:v>
                </c:pt>
                <c:pt idx="295">
                  <c:v>42620.4806481482</c:v>
                </c:pt>
                <c:pt idx="296">
                  <c:v>42620.4806597222</c:v>
                </c:pt>
                <c:pt idx="297">
                  <c:v>42620.4806712963</c:v>
                </c:pt>
                <c:pt idx="298">
                  <c:v>42620.4806828704</c:v>
                </c:pt>
                <c:pt idx="299">
                  <c:v>42620.4806944444</c:v>
                </c:pt>
                <c:pt idx="300">
                  <c:v>42620.4807060185</c:v>
                </c:pt>
                <c:pt idx="301">
                  <c:v>42620.4807175926</c:v>
                </c:pt>
                <c:pt idx="302">
                  <c:v>42620.4807291667</c:v>
                </c:pt>
                <c:pt idx="303">
                  <c:v>42620.4807407407</c:v>
                </c:pt>
                <c:pt idx="304">
                  <c:v>42620.4818518519</c:v>
                </c:pt>
                <c:pt idx="305">
                  <c:v>42620.4818634259</c:v>
                </c:pt>
                <c:pt idx="306">
                  <c:v>42620.481875</c:v>
                </c:pt>
                <c:pt idx="307">
                  <c:v>42620.4818865741</c:v>
                </c:pt>
                <c:pt idx="308">
                  <c:v>42620.4818981482</c:v>
                </c:pt>
                <c:pt idx="309">
                  <c:v>42620.4819097222</c:v>
                </c:pt>
                <c:pt idx="310">
                  <c:v>42620.4819212963</c:v>
                </c:pt>
                <c:pt idx="311">
                  <c:v>42620.4819328704</c:v>
                </c:pt>
                <c:pt idx="312">
                  <c:v>42620.4819444444</c:v>
                </c:pt>
                <c:pt idx="313">
                  <c:v>42620.4819560185</c:v>
                </c:pt>
                <c:pt idx="314">
                  <c:v>42620.4819675926</c:v>
                </c:pt>
                <c:pt idx="315">
                  <c:v>42620.4819791667</c:v>
                </c:pt>
                <c:pt idx="316">
                  <c:v>42620.4819907407</c:v>
                </c:pt>
                <c:pt idx="317">
                  <c:v>42620.4820023148</c:v>
                </c:pt>
                <c:pt idx="318">
                  <c:v>42620.4820138889</c:v>
                </c:pt>
                <c:pt idx="319">
                  <c:v>42620.482025463</c:v>
                </c:pt>
                <c:pt idx="320">
                  <c:v>42620.482037037</c:v>
                </c:pt>
                <c:pt idx="321">
                  <c:v>42620.4820486111</c:v>
                </c:pt>
                <c:pt idx="322">
                  <c:v>42620.4820601852</c:v>
                </c:pt>
                <c:pt idx="323">
                  <c:v>42620.4830902778</c:v>
                </c:pt>
                <c:pt idx="324">
                  <c:v>42620.4831018519</c:v>
                </c:pt>
                <c:pt idx="325">
                  <c:v>42620.4831134259</c:v>
                </c:pt>
                <c:pt idx="326">
                  <c:v>42620.483125</c:v>
                </c:pt>
                <c:pt idx="327">
                  <c:v>42620.4831365741</c:v>
                </c:pt>
                <c:pt idx="328">
                  <c:v>42620.4831481481</c:v>
                </c:pt>
                <c:pt idx="329">
                  <c:v>42620.4831597222</c:v>
                </c:pt>
                <c:pt idx="330">
                  <c:v>42620.4831712963</c:v>
                </c:pt>
                <c:pt idx="331">
                  <c:v>42620.4831828704</c:v>
                </c:pt>
                <c:pt idx="332">
                  <c:v>42620.4831944444</c:v>
                </c:pt>
                <c:pt idx="333">
                  <c:v>42620.4832060185</c:v>
                </c:pt>
                <c:pt idx="334">
                  <c:v>42620.4832175926</c:v>
                </c:pt>
                <c:pt idx="335">
                  <c:v>42620.4832291667</c:v>
                </c:pt>
                <c:pt idx="336">
                  <c:v>42620.4832407407</c:v>
                </c:pt>
                <c:pt idx="337">
                  <c:v>42620.4832523148</c:v>
                </c:pt>
                <c:pt idx="338">
                  <c:v>42620.4832638889</c:v>
                </c:pt>
                <c:pt idx="339">
                  <c:v>42620.483275463</c:v>
                </c:pt>
                <c:pt idx="340">
                  <c:v>42620.483287037</c:v>
                </c:pt>
                <c:pt idx="341">
                  <c:v>42620.4832986111</c:v>
                </c:pt>
                <c:pt idx="342">
                  <c:v>42620.4842939815</c:v>
                </c:pt>
                <c:pt idx="343">
                  <c:v>42620.4843055556</c:v>
                </c:pt>
                <c:pt idx="344">
                  <c:v>42620.4843171296</c:v>
                </c:pt>
                <c:pt idx="345">
                  <c:v>42620.4843287037</c:v>
                </c:pt>
                <c:pt idx="346">
                  <c:v>42620.4843402778</c:v>
                </c:pt>
                <c:pt idx="347">
                  <c:v>42620.4843518519</c:v>
                </c:pt>
                <c:pt idx="348">
                  <c:v>42620.4843634259</c:v>
                </c:pt>
                <c:pt idx="349">
                  <c:v>42620.484375</c:v>
                </c:pt>
                <c:pt idx="350">
                  <c:v>42620.4843865741</c:v>
                </c:pt>
                <c:pt idx="351">
                  <c:v>42620.4843981481</c:v>
                </c:pt>
                <c:pt idx="352">
                  <c:v>42620.4844097222</c:v>
                </c:pt>
                <c:pt idx="353">
                  <c:v>42620.4844212963</c:v>
                </c:pt>
                <c:pt idx="354">
                  <c:v>42620.4844328704</c:v>
                </c:pt>
                <c:pt idx="355">
                  <c:v>42620.4844444444</c:v>
                </c:pt>
                <c:pt idx="356">
                  <c:v>42620.4844560185</c:v>
                </c:pt>
                <c:pt idx="357">
                  <c:v>42620.4844675926</c:v>
                </c:pt>
                <c:pt idx="358">
                  <c:v>42620.4844791667</c:v>
                </c:pt>
                <c:pt idx="359">
                  <c:v>42620.4844907407</c:v>
                </c:pt>
                <c:pt idx="360">
                  <c:v>42620.4845023148</c:v>
                </c:pt>
                <c:pt idx="361">
                  <c:v>42620.485462963</c:v>
                </c:pt>
                <c:pt idx="362">
                  <c:v>42620.485474537</c:v>
                </c:pt>
                <c:pt idx="363">
                  <c:v>42620.4854861111</c:v>
                </c:pt>
                <c:pt idx="364">
                  <c:v>42620.4854976852</c:v>
                </c:pt>
                <c:pt idx="365">
                  <c:v>42620.4855092593</c:v>
                </c:pt>
                <c:pt idx="366">
                  <c:v>42620.4855208333</c:v>
                </c:pt>
                <c:pt idx="367">
                  <c:v>42620.4855324074</c:v>
                </c:pt>
                <c:pt idx="368">
                  <c:v>42620.4855439815</c:v>
                </c:pt>
                <c:pt idx="369">
                  <c:v>42620.4855555556</c:v>
                </c:pt>
                <c:pt idx="370">
                  <c:v>42620.4855671296</c:v>
                </c:pt>
                <c:pt idx="371">
                  <c:v>42620.4855787037</c:v>
                </c:pt>
                <c:pt idx="372">
                  <c:v>42620.4855902778</c:v>
                </c:pt>
                <c:pt idx="373">
                  <c:v>42620.4856018519</c:v>
                </c:pt>
                <c:pt idx="374">
                  <c:v>42620.4856134259</c:v>
                </c:pt>
                <c:pt idx="375">
                  <c:v>42620.485625</c:v>
                </c:pt>
                <c:pt idx="376">
                  <c:v>42620.4856365741</c:v>
                </c:pt>
                <c:pt idx="377">
                  <c:v>42620.4856481481</c:v>
                </c:pt>
                <c:pt idx="378">
                  <c:v>42620.4856597222</c:v>
                </c:pt>
                <c:pt idx="379">
                  <c:v>42620.4856712963</c:v>
                </c:pt>
              </c:numCache>
            </c:numRef>
          </c:cat>
          <c:val>
            <c:numRef>
              <c:f>Vmstat!$D$33:$D$412</c:f>
              <c:numCache>
                <c:formatCode>General</c:formatCode>
                <c:ptCount val="38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0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5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</c:v>
                </c:pt>
                <c:pt idx="51">
                  <c:v>1</c:v>
                </c:pt>
                <c:pt idx="52">
                  <c:v>3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4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89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3</c:v>
                </c:pt>
                <c:pt idx="91">
                  <c:v>540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5</c:v>
                </c:pt>
                <c:pt idx="107">
                  <c:v>3</c:v>
                </c:pt>
                <c:pt idx="108">
                  <c:v>2</c:v>
                </c:pt>
                <c:pt idx="109">
                  <c:v>0</c:v>
                </c:pt>
                <c:pt idx="110">
                  <c:v>2</c:v>
                </c:pt>
                <c:pt idx="111">
                  <c:v>2</c:v>
                </c:pt>
                <c:pt idx="112">
                  <c:v>0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5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0</c:v>
                </c:pt>
                <c:pt idx="121">
                  <c:v>2</c:v>
                </c:pt>
                <c:pt idx="122">
                  <c:v>44</c:v>
                </c:pt>
                <c:pt idx="123">
                  <c:v>156</c:v>
                </c:pt>
                <c:pt idx="124">
                  <c:v>2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0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0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2</c:v>
                </c:pt>
                <c:pt idx="139">
                  <c:v>2</c:v>
                </c:pt>
                <c:pt idx="140">
                  <c:v>0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3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73</c:v>
                </c:pt>
                <c:pt idx="151">
                  <c:v>0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3</c:v>
                </c:pt>
                <c:pt idx="161">
                  <c:v>2</c:v>
                </c:pt>
                <c:pt idx="162">
                  <c:v>1</c:v>
                </c:pt>
                <c:pt idx="163">
                  <c:v>3</c:v>
                </c:pt>
                <c:pt idx="164">
                  <c:v>2</c:v>
                </c:pt>
                <c:pt idx="165">
                  <c:v>3</c:v>
                </c:pt>
                <c:pt idx="166">
                  <c:v>3</c:v>
                </c:pt>
                <c:pt idx="167">
                  <c:v>4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4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2</c:v>
                </c:pt>
                <c:pt idx="180">
                  <c:v>3</c:v>
                </c:pt>
                <c:pt idx="181">
                  <c:v>1</c:v>
                </c:pt>
                <c:pt idx="182">
                  <c:v>2</c:v>
                </c:pt>
                <c:pt idx="183">
                  <c:v>4</c:v>
                </c:pt>
                <c:pt idx="184">
                  <c:v>0</c:v>
                </c:pt>
                <c:pt idx="185">
                  <c:v>2</c:v>
                </c:pt>
                <c:pt idx="186">
                  <c:v>3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3</c:v>
                </c:pt>
                <c:pt idx="192">
                  <c:v>2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0</c:v>
                </c:pt>
                <c:pt idx="199">
                  <c:v>1</c:v>
                </c:pt>
                <c:pt idx="200">
                  <c:v>3</c:v>
                </c:pt>
                <c:pt idx="201">
                  <c:v>1</c:v>
                </c:pt>
                <c:pt idx="202">
                  <c:v>2</c:v>
                </c:pt>
                <c:pt idx="203">
                  <c:v>4</c:v>
                </c:pt>
                <c:pt idx="204">
                  <c:v>2</c:v>
                </c:pt>
                <c:pt idx="205">
                  <c:v>74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0</c:v>
                </c:pt>
                <c:pt idx="210">
                  <c:v>2</c:v>
                </c:pt>
                <c:pt idx="211">
                  <c:v>2</c:v>
                </c:pt>
                <c:pt idx="212">
                  <c:v>1</c:v>
                </c:pt>
                <c:pt idx="213">
                  <c:v>0</c:v>
                </c:pt>
                <c:pt idx="214">
                  <c:v>2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3</c:v>
                </c:pt>
                <c:pt idx="241">
                  <c:v>124</c:v>
                </c:pt>
                <c:pt idx="242">
                  <c:v>2</c:v>
                </c:pt>
                <c:pt idx="243">
                  <c:v>0</c:v>
                </c:pt>
                <c:pt idx="244">
                  <c:v>0</c:v>
                </c:pt>
                <c:pt idx="245">
                  <c:v>2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3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2</c:v>
                </c:pt>
                <c:pt idx="262">
                  <c:v>1</c:v>
                </c:pt>
                <c:pt idx="263">
                  <c:v>0</c:v>
                </c:pt>
                <c:pt idx="264">
                  <c:v>1</c:v>
                </c:pt>
                <c:pt idx="265">
                  <c:v>2</c:v>
                </c:pt>
                <c:pt idx="266">
                  <c:v>0</c:v>
                </c:pt>
                <c:pt idx="267">
                  <c:v>1</c:v>
                </c:pt>
                <c:pt idx="268">
                  <c:v>3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0</c:v>
                </c:pt>
                <c:pt idx="273">
                  <c:v>4</c:v>
                </c:pt>
                <c:pt idx="274">
                  <c:v>2</c:v>
                </c:pt>
                <c:pt idx="275">
                  <c:v>58</c:v>
                </c:pt>
                <c:pt idx="276">
                  <c:v>2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3</c:v>
                </c:pt>
                <c:pt idx="283">
                  <c:v>2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2</c:v>
                </c:pt>
                <c:pt idx="294">
                  <c:v>3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3</c:v>
                </c:pt>
                <c:pt idx="305">
                  <c:v>1</c:v>
                </c:pt>
                <c:pt idx="306">
                  <c:v>0</c:v>
                </c:pt>
                <c:pt idx="307">
                  <c:v>2</c:v>
                </c:pt>
                <c:pt idx="308">
                  <c:v>3</c:v>
                </c:pt>
                <c:pt idx="309">
                  <c:v>1</c:v>
                </c:pt>
                <c:pt idx="310">
                  <c:v>2</c:v>
                </c:pt>
                <c:pt idx="311">
                  <c:v>1</c:v>
                </c:pt>
                <c:pt idx="312">
                  <c:v>1</c:v>
                </c:pt>
                <c:pt idx="313">
                  <c:v>0</c:v>
                </c:pt>
                <c:pt idx="314">
                  <c:v>4</c:v>
                </c:pt>
                <c:pt idx="315">
                  <c:v>2</c:v>
                </c:pt>
                <c:pt idx="316">
                  <c:v>3</c:v>
                </c:pt>
                <c:pt idx="317">
                  <c:v>2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2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2</c:v>
                </c:pt>
                <c:pt idx="332">
                  <c:v>3</c:v>
                </c:pt>
                <c:pt idx="333">
                  <c:v>4</c:v>
                </c:pt>
                <c:pt idx="334">
                  <c:v>2</c:v>
                </c:pt>
                <c:pt idx="335">
                  <c:v>1</c:v>
                </c:pt>
                <c:pt idx="336">
                  <c:v>1</c:v>
                </c:pt>
                <c:pt idx="337">
                  <c:v>2</c:v>
                </c:pt>
                <c:pt idx="338">
                  <c:v>2</c:v>
                </c:pt>
                <c:pt idx="339">
                  <c:v>1</c:v>
                </c:pt>
                <c:pt idx="340">
                  <c:v>1</c:v>
                </c:pt>
                <c:pt idx="341">
                  <c:v>3</c:v>
                </c:pt>
                <c:pt idx="342">
                  <c:v>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2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2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50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</c:numCache>
            </c:numRef>
          </c:val>
        </c:ser>
        <c:ser>
          <c:idx val="1"/>
          <c:order val="1"/>
          <c:tx>
            <c:v>b</c:v>
          </c:tx>
          <c:spPr>
            <a:ln w="28575"/>
          </c:spPr>
          <c:marker>
            <c:symbol val="none"/>
          </c:marker>
          <c:cat>
            <c:numRef>
              <c:f>Vmstat!$C$33:$C$412</c:f>
              <c:numCache>
                <c:formatCode>General</c:formatCode>
                <c:ptCount val="380"/>
                <c:pt idx="0">
                  <c:v>42620.4615856481</c:v>
                </c:pt>
                <c:pt idx="1">
                  <c:v>42620.4615972222</c:v>
                </c:pt>
                <c:pt idx="2">
                  <c:v>42620.4616087963</c:v>
                </c:pt>
                <c:pt idx="3">
                  <c:v>42620.4616203704</c:v>
                </c:pt>
                <c:pt idx="4">
                  <c:v>42620.4616319444</c:v>
                </c:pt>
                <c:pt idx="5">
                  <c:v>42620.4616435185</c:v>
                </c:pt>
                <c:pt idx="6">
                  <c:v>42620.4616550926</c:v>
                </c:pt>
                <c:pt idx="7">
                  <c:v>42620.4616666667</c:v>
                </c:pt>
                <c:pt idx="8">
                  <c:v>42620.4616782407</c:v>
                </c:pt>
                <c:pt idx="9">
                  <c:v>42620.4616898148</c:v>
                </c:pt>
                <c:pt idx="10">
                  <c:v>42620.4617013889</c:v>
                </c:pt>
                <c:pt idx="11">
                  <c:v>42620.461712963</c:v>
                </c:pt>
                <c:pt idx="12">
                  <c:v>42620.461724537</c:v>
                </c:pt>
                <c:pt idx="13">
                  <c:v>42620.4617361111</c:v>
                </c:pt>
                <c:pt idx="14">
                  <c:v>42620.4617476852</c:v>
                </c:pt>
                <c:pt idx="15">
                  <c:v>42620.4617592593</c:v>
                </c:pt>
                <c:pt idx="16">
                  <c:v>42620.4617708333</c:v>
                </c:pt>
                <c:pt idx="17">
                  <c:v>42620.4617824074</c:v>
                </c:pt>
                <c:pt idx="18">
                  <c:v>42620.4617939815</c:v>
                </c:pt>
                <c:pt idx="19">
                  <c:v>42620.4628472222</c:v>
                </c:pt>
                <c:pt idx="20">
                  <c:v>42620.4628587963</c:v>
                </c:pt>
                <c:pt idx="21">
                  <c:v>42620.4628703704</c:v>
                </c:pt>
                <c:pt idx="22">
                  <c:v>42620.4628819444</c:v>
                </c:pt>
                <c:pt idx="23">
                  <c:v>42620.4628935185</c:v>
                </c:pt>
                <c:pt idx="24">
                  <c:v>42620.4629050926</c:v>
                </c:pt>
                <c:pt idx="25">
                  <c:v>42620.4629166667</c:v>
                </c:pt>
                <c:pt idx="26">
                  <c:v>42620.4629282407</c:v>
                </c:pt>
                <c:pt idx="27">
                  <c:v>42620.4629398148</c:v>
                </c:pt>
                <c:pt idx="28">
                  <c:v>42620.4629513889</c:v>
                </c:pt>
                <c:pt idx="29">
                  <c:v>42620.462962963</c:v>
                </c:pt>
                <c:pt idx="30">
                  <c:v>42620.462974537</c:v>
                </c:pt>
                <c:pt idx="31">
                  <c:v>42620.4629861111</c:v>
                </c:pt>
                <c:pt idx="32">
                  <c:v>42620.4629976852</c:v>
                </c:pt>
                <c:pt idx="33">
                  <c:v>42620.4630092593</c:v>
                </c:pt>
                <c:pt idx="34">
                  <c:v>42620.4630208333</c:v>
                </c:pt>
                <c:pt idx="35">
                  <c:v>42620.4630324074</c:v>
                </c:pt>
                <c:pt idx="36">
                  <c:v>42620.4630439815</c:v>
                </c:pt>
                <c:pt idx="37">
                  <c:v>42620.4630555556</c:v>
                </c:pt>
                <c:pt idx="38">
                  <c:v>42620.4640509259</c:v>
                </c:pt>
                <c:pt idx="39">
                  <c:v>42620.4640625</c:v>
                </c:pt>
                <c:pt idx="40">
                  <c:v>42620.4640740741</c:v>
                </c:pt>
                <c:pt idx="41">
                  <c:v>42620.4640856481</c:v>
                </c:pt>
                <c:pt idx="42">
                  <c:v>42620.4640972222</c:v>
                </c:pt>
                <c:pt idx="43">
                  <c:v>42620.4641087963</c:v>
                </c:pt>
                <c:pt idx="44">
                  <c:v>42620.4641203704</c:v>
                </c:pt>
                <c:pt idx="45">
                  <c:v>42620.4641319444</c:v>
                </c:pt>
                <c:pt idx="46">
                  <c:v>42620.4641435185</c:v>
                </c:pt>
                <c:pt idx="47">
                  <c:v>42620.4641550926</c:v>
                </c:pt>
                <c:pt idx="48">
                  <c:v>42620.4641666667</c:v>
                </c:pt>
                <c:pt idx="49">
                  <c:v>42620.4641782407</c:v>
                </c:pt>
                <c:pt idx="50">
                  <c:v>42620.4641898148</c:v>
                </c:pt>
                <c:pt idx="51">
                  <c:v>42620.4642013889</c:v>
                </c:pt>
                <c:pt idx="52">
                  <c:v>42620.464212963</c:v>
                </c:pt>
                <c:pt idx="53">
                  <c:v>42620.464224537</c:v>
                </c:pt>
                <c:pt idx="54">
                  <c:v>42620.4642361111</c:v>
                </c:pt>
                <c:pt idx="55">
                  <c:v>42620.4642476852</c:v>
                </c:pt>
                <c:pt idx="56">
                  <c:v>42620.4642592593</c:v>
                </c:pt>
                <c:pt idx="57">
                  <c:v>42620.4653356482</c:v>
                </c:pt>
                <c:pt idx="58">
                  <c:v>42620.4653472222</c:v>
                </c:pt>
                <c:pt idx="59">
                  <c:v>42620.4653587963</c:v>
                </c:pt>
                <c:pt idx="60">
                  <c:v>42620.4653703704</c:v>
                </c:pt>
                <c:pt idx="61">
                  <c:v>42620.4653819444</c:v>
                </c:pt>
                <c:pt idx="62">
                  <c:v>42620.4653935185</c:v>
                </c:pt>
                <c:pt idx="63">
                  <c:v>42620.4654050926</c:v>
                </c:pt>
                <c:pt idx="64">
                  <c:v>42620.4654166667</c:v>
                </c:pt>
                <c:pt idx="65">
                  <c:v>42620.4654282407</c:v>
                </c:pt>
                <c:pt idx="66">
                  <c:v>42620.4654398148</c:v>
                </c:pt>
                <c:pt idx="67">
                  <c:v>42620.4654513889</c:v>
                </c:pt>
                <c:pt idx="68">
                  <c:v>42620.465462963</c:v>
                </c:pt>
                <c:pt idx="69">
                  <c:v>42620.465474537</c:v>
                </c:pt>
                <c:pt idx="70">
                  <c:v>42620.4654861111</c:v>
                </c:pt>
                <c:pt idx="71">
                  <c:v>42620.4654976852</c:v>
                </c:pt>
                <c:pt idx="72">
                  <c:v>42620.4655092593</c:v>
                </c:pt>
                <c:pt idx="73">
                  <c:v>42620.4655208333</c:v>
                </c:pt>
                <c:pt idx="74">
                  <c:v>42620.4655324074</c:v>
                </c:pt>
                <c:pt idx="75">
                  <c:v>42620.4655439815</c:v>
                </c:pt>
                <c:pt idx="76">
                  <c:v>42620.4664814815</c:v>
                </c:pt>
                <c:pt idx="77">
                  <c:v>42620.4664930556</c:v>
                </c:pt>
                <c:pt idx="78">
                  <c:v>42620.4665046296</c:v>
                </c:pt>
                <c:pt idx="79">
                  <c:v>42620.4665162037</c:v>
                </c:pt>
                <c:pt idx="80">
                  <c:v>42620.4665277778</c:v>
                </c:pt>
                <c:pt idx="81">
                  <c:v>42620.4665393519</c:v>
                </c:pt>
                <c:pt idx="82">
                  <c:v>42620.4665509259</c:v>
                </c:pt>
                <c:pt idx="83">
                  <c:v>42620.4665625</c:v>
                </c:pt>
                <c:pt idx="84">
                  <c:v>42620.4665740741</c:v>
                </c:pt>
                <c:pt idx="85">
                  <c:v>42620.4665856482</c:v>
                </c:pt>
                <c:pt idx="86">
                  <c:v>42620.4665972222</c:v>
                </c:pt>
                <c:pt idx="87">
                  <c:v>42620.4666087963</c:v>
                </c:pt>
                <c:pt idx="88">
                  <c:v>42620.4666203704</c:v>
                </c:pt>
                <c:pt idx="89">
                  <c:v>42620.4666319444</c:v>
                </c:pt>
                <c:pt idx="90">
                  <c:v>42620.4666435185</c:v>
                </c:pt>
                <c:pt idx="91">
                  <c:v>42620.4666550926</c:v>
                </c:pt>
                <c:pt idx="92">
                  <c:v>42620.4666666667</c:v>
                </c:pt>
                <c:pt idx="93">
                  <c:v>42620.4666782407</c:v>
                </c:pt>
                <c:pt idx="94">
                  <c:v>42620.4666898148</c:v>
                </c:pt>
                <c:pt idx="95">
                  <c:v>42620.4678472222</c:v>
                </c:pt>
                <c:pt idx="96">
                  <c:v>42620.4678587963</c:v>
                </c:pt>
                <c:pt idx="97">
                  <c:v>42620.4678703704</c:v>
                </c:pt>
                <c:pt idx="98">
                  <c:v>42620.4678819444</c:v>
                </c:pt>
                <c:pt idx="99">
                  <c:v>42620.4678935185</c:v>
                </c:pt>
                <c:pt idx="100">
                  <c:v>42620.4679050926</c:v>
                </c:pt>
                <c:pt idx="101">
                  <c:v>42620.4679166667</c:v>
                </c:pt>
                <c:pt idx="102">
                  <c:v>42620.4679282407</c:v>
                </c:pt>
                <c:pt idx="103">
                  <c:v>42620.4679398148</c:v>
                </c:pt>
                <c:pt idx="104">
                  <c:v>42620.4679513889</c:v>
                </c:pt>
                <c:pt idx="105">
                  <c:v>42620.467962963</c:v>
                </c:pt>
                <c:pt idx="106">
                  <c:v>42620.467974537</c:v>
                </c:pt>
                <c:pt idx="107">
                  <c:v>42620.4679861111</c:v>
                </c:pt>
                <c:pt idx="108">
                  <c:v>42620.4679976852</c:v>
                </c:pt>
                <c:pt idx="109">
                  <c:v>42620.4680092593</c:v>
                </c:pt>
                <c:pt idx="110">
                  <c:v>42620.4680208333</c:v>
                </c:pt>
                <c:pt idx="111">
                  <c:v>42620.4680324074</c:v>
                </c:pt>
                <c:pt idx="112">
                  <c:v>42620.4680439815</c:v>
                </c:pt>
                <c:pt idx="113">
                  <c:v>42620.4680555556</c:v>
                </c:pt>
                <c:pt idx="114">
                  <c:v>42620.4692939815</c:v>
                </c:pt>
                <c:pt idx="115">
                  <c:v>42620.4693055556</c:v>
                </c:pt>
                <c:pt idx="116">
                  <c:v>42620.4693171296</c:v>
                </c:pt>
                <c:pt idx="117">
                  <c:v>42620.4693287037</c:v>
                </c:pt>
                <c:pt idx="118">
                  <c:v>42620.4693402778</c:v>
                </c:pt>
                <c:pt idx="119">
                  <c:v>42620.4693518519</c:v>
                </c:pt>
                <c:pt idx="120">
                  <c:v>42620.4693634259</c:v>
                </c:pt>
                <c:pt idx="121">
                  <c:v>42620.469375</c:v>
                </c:pt>
                <c:pt idx="122">
                  <c:v>42620.4693865741</c:v>
                </c:pt>
                <c:pt idx="123">
                  <c:v>42620.4693981481</c:v>
                </c:pt>
                <c:pt idx="124">
                  <c:v>42620.4694097222</c:v>
                </c:pt>
                <c:pt idx="125">
                  <c:v>42620.4694212963</c:v>
                </c:pt>
                <c:pt idx="126">
                  <c:v>42620.4694328704</c:v>
                </c:pt>
                <c:pt idx="127">
                  <c:v>42620.4694444444</c:v>
                </c:pt>
                <c:pt idx="128">
                  <c:v>42620.4694560185</c:v>
                </c:pt>
                <c:pt idx="129">
                  <c:v>42620.4694675926</c:v>
                </c:pt>
                <c:pt idx="130">
                  <c:v>42620.4694791667</c:v>
                </c:pt>
                <c:pt idx="131">
                  <c:v>42620.4694907407</c:v>
                </c:pt>
                <c:pt idx="132">
                  <c:v>42620.4695023148</c:v>
                </c:pt>
                <c:pt idx="133">
                  <c:v>42620.470625</c:v>
                </c:pt>
                <c:pt idx="134">
                  <c:v>42620.4706365741</c:v>
                </c:pt>
                <c:pt idx="135">
                  <c:v>42620.4706481481</c:v>
                </c:pt>
                <c:pt idx="136">
                  <c:v>42620.4706597222</c:v>
                </c:pt>
                <c:pt idx="137">
                  <c:v>42620.4706712963</c:v>
                </c:pt>
                <c:pt idx="138">
                  <c:v>42620.4706828704</c:v>
                </c:pt>
                <c:pt idx="139">
                  <c:v>42620.4706944444</c:v>
                </c:pt>
                <c:pt idx="140">
                  <c:v>42620.4707060185</c:v>
                </c:pt>
                <c:pt idx="141">
                  <c:v>42620.4707175926</c:v>
                </c:pt>
                <c:pt idx="142">
                  <c:v>42620.4707291667</c:v>
                </c:pt>
                <c:pt idx="143">
                  <c:v>42620.4707407407</c:v>
                </c:pt>
                <c:pt idx="144">
                  <c:v>42620.4707523148</c:v>
                </c:pt>
                <c:pt idx="145">
                  <c:v>42620.4707638889</c:v>
                </c:pt>
                <c:pt idx="146">
                  <c:v>42620.470775463</c:v>
                </c:pt>
                <c:pt idx="147">
                  <c:v>42620.470787037</c:v>
                </c:pt>
                <c:pt idx="148">
                  <c:v>42620.4707986111</c:v>
                </c:pt>
                <c:pt idx="149">
                  <c:v>42620.4708101852</c:v>
                </c:pt>
                <c:pt idx="150">
                  <c:v>42620.4708217593</c:v>
                </c:pt>
                <c:pt idx="151">
                  <c:v>42620.4708333333</c:v>
                </c:pt>
                <c:pt idx="152">
                  <c:v>42620.4718055556</c:v>
                </c:pt>
                <c:pt idx="153">
                  <c:v>42620.4718171296</c:v>
                </c:pt>
                <c:pt idx="154">
                  <c:v>42620.4718287037</c:v>
                </c:pt>
                <c:pt idx="155">
                  <c:v>42620.4718402778</c:v>
                </c:pt>
                <c:pt idx="156">
                  <c:v>42620.4718518518</c:v>
                </c:pt>
                <c:pt idx="157">
                  <c:v>42620.4718634259</c:v>
                </c:pt>
                <c:pt idx="158">
                  <c:v>42620.471875</c:v>
                </c:pt>
                <c:pt idx="159">
                  <c:v>42620.4718865741</c:v>
                </c:pt>
                <c:pt idx="160">
                  <c:v>42620.4718981481</c:v>
                </c:pt>
                <c:pt idx="161">
                  <c:v>42620.4719097222</c:v>
                </c:pt>
                <c:pt idx="162">
                  <c:v>42620.4719212963</c:v>
                </c:pt>
                <c:pt idx="163">
                  <c:v>42620.4719328704</c:v>
                </c:pt>
                <c:pt idx="164">
                  <c:v>42620.4719444444</c:v>
                </c:pt>
                <c:pt idx="165">
                  <c:v>42620.4719560185</c:v>
                </c:pt>
                <c:pt idx="166">
                  <c:v>42620.4719675926</c:v>
                </c:pt>
                <c:pt idx="167">
                  <c:v>42620.4719791667</c:v>
                </c:pt>
                <c:pt idx="168">
                  <c:v>42620.4719907407</c:v>
                </c:pt>
                <c:pt idx="169">
                  <c:v>42620.4720023148</c:v>
                </c:pt>
                <c:pt idx="170">
                  <c:v>42620.4720138889</c:v>
                </c:pt>
                <c:pt idx="171">
                  <c:v>42620.4730555556</c:v>
                </c:pt>
                <c:pt idx="172">
                  <c:v>42620.4730671296</c:v>
                </c:pt>
                <c:pt idx="173">
                  <c:v>42620.4730787037</c:v>
                </c:pt>
                <c:pt idx="174">
                  <c:v>42620.4730902778</c:v>
                </c:pt>
                <c:pt idx="175">
                  <c:v>42620.4731018519</c:v>
                </c:pt>
                <c:pt idx="176">
                  <c:v>42620.4731134259</c:v>
                </c:pt>
                <c:pt idx="177">
                  <c:v>42620.473125</c:v>
                </c:pt>
                <c:pt idx="178">
                  <c:v>42620.4731365741</c:v>
                </c:pt>
                <c:pt idx="179">
                  <c:v>42620.4731481482</c:v>
                </c:pt>
                <c:pt idx="180">
                  <c:v>42620.4731597222</c:v>
                </c:pt>
                <c:pt idx="181">
                  <c:v>42620.4731712963</c:v>
                </c:pt>
                <c:pt idx="182">
                  <c:v>42620.4731828704</c:v>
                </c:pt>
                <c:pt idx="183">
                  <c:v>42620.4731944444</c:v>
                </c:pt>
                <c:pt idx="184">
                  <c:v>42620.4732060185</c:v>
                </c:pt>
                <c:pt idx="185">
                  <c:v>42620.4732175926</c:v>
                </c:pt>
                <c:pt idx="186">
                  <c:v>42620.4732291667</c:v>
                </c:pt>
                <c:pt idx="187">
                  <c:v>42620.4732407407</c:v>
                </c:pt>
                <c:pt idx="188">
                  <c:v>42620.4732523148</c:v>
                </c:pt>
                <c:pt idx="189">
                  <c:v>42620.4732638889</c:v>
                </c:pt>
                <c:pt idx="190">
                  <c:v>42620.4742939815</c:v>
                </c:pt>
                <c:pt idx="191">
                  <c:v>42620.4743055556</c:v>
                </c:pt>
                <c:pt idx="192">
                  <c:v>42620.4743171296</c:v>
                </c:pt>
                <c:pt idx="193">
                  <c:v>42620.4743287037</c:v>
                </c:pt>
                <c:pt idx="194">
                  <c:v>42620.4743402778</c:v>
                </c:pt>
                <c:pt idx="195">
                  <c:v>42620.4743518519</c:v>
                </c:pt>
                <c:pt idx="196">
                  <c:v>42620.4743634259</c:v>
                </c:pt>
                <c:pt idx="197">
                  <c:v>42620.474375</c:v>
                </c:pt>
                <c:pt idx="198">
                  <c:v>42620.4743865741</c:v>
                </c:pt>
                <c:pt idx="199">
                  <c:v>42620.4743981482</c:v>
                </c:pt>
                <c:pt idx="200">
                  <c:v>42620.4744097222</c:v>
                </c:pt>
                <c:pt idx="201">
                  <c:v>42620.4744212963</c:v>
                </c:pt>
                <c:pt idx="202">
                  <c:v>42620.4744328704</c:v>
                </c:pt>
                <c:pt idx="203">
                  <c:v>42620.4744444444</c:v>
                </c:pt>
                <c:pt idx="204">
                  <c:v>42620.4744560185</c:v>
                </c:pt>
                <c:pt idx="205">
                  <c:v>42620.4744675926</c:v>
                </c:pt>
                <c:pt idx="206">
                  <c:v>42620.4744791667</c:v>
                </c:pt>
                <c:pt idx="207">
                  <c:v>42620.4744907407</c:v>
                </c:pt>
                <c:pt idx="208">
                  <c:v>42620.4745023148</c:v>
                </c:pt>
                <c:pt idx="209">
                  <c:v>42620.4755787037</c:v>
                </c:pt>
                <c:pt idx="210">
                  <c:v>42620.4755902778</c:v>
                </c:pt>
                <c:pt idx="211">
                  <c:v>42620.4756018519</c:v>
                </c:pt>
                <c:pt idx="212">
                  <c:v>42620.4756134259</c:v>
                </c:pt>
                <c:pt idx="213">
                  <c:v>42620.475625</c:v>
                </c:pt>
                <c:pt idx="214">
                  <c:v>42620.4756365741</c:v>
                </c:pt>
                <c:pt idx="215">
                  <c:v>42620.4756481481</c:v>
                </c:pt>
                <c:pt idx="216">
                  <c:v>42620.4756597222</c:v>
                </c:pt>
                <c:pt idx="217">
                  <c:v>42620.4756712963</c:v>
                </c:pt>
                <c:pt idx="218">
                  <c:v>42620.4756828704</c:v>
                </c:pt>
                <c:pt idx="219">
                  <c:v>42620.4756944444</c:v>
                </c:pt>
                <c:pt idx="220">
                  <c:v>42620.4757060185</c:v>
                </c:pt>
                <c:pt idx="221">
                  <c:v>42620.4757175926</c:v>
                </c:pt>
                <c:pt idx="222">
                  <c:v>42620.4757291667</c:v>
                </c:pt>
                <c:pt idx="223">
                  <c:v>42620.4757407407</c:v>
                </c:pt>
                <c:pt idx="224">
                  <c:v>42620.4757523148</c:v>
                </c:pt>
                <c:pt idx="225">
                  <c:v>42620.4757638889</c:v>
                </c:pt>
                <c:pt idx="226">
                  <c:v>42620.475775463</c:v>
                </c:pt>
                <c:pt idx="227">
                  <c:v>42620.475787037</c:v>
                </c:pt>
                <c:pt idx="228">
                  <c:v>42620.4768287037</c:v>
                </c:pt>
                <c:pt idx="229">
                  <c:v>42620.4768402778</c:v>
                </c:pt>
                <c:pt idx="230">
                  <c:v>42620.4768518519</c:v>
                </c:pt>
                <c:pt idx="231">
                  <c:v>42620.4768634259</c:v>
                </c:pt>
                <c:pt idx="232">
                  <c:v>42620.476875</c:v>
                </c:pt>
                <c:pt idx="233">
                  <c:v>42620.4768865741</c:v>
                </c:pt>
                <c:pt idx="234">
                  <c:v>42620.4768981481</c:v>
                </c:pt>
                <c:pt idx="235">
                  <c:v>42620.4769097222</c:v>
                </c:pt>
                <c:pt idx="236">
                  <c:v>42620.4769212963</c:v>
                </c:pt>
                <c:pt idx="237">
                  <c:v>42620.4769328704</c:v>
                </c:pt>
                <c:pt idx="238">
                  <c:v>42620.4769444444</c:v>
                </c:pt>
                <c:pt idx="239">
                  <c:v>42620.4769560185</c:v>
                </c:pt>
                <c:pt idx="240">
                  <c:v>42620.4769675926</c:v>
                </c:pt>
                <c:pt idx="241">
                  <c:v>42620.4769791667</c:v>
                </c:pt>
                <c:pt idx="242">
                  <c:v>42620.4769907407</c:v>
                </c:pt>
                <c:pt idx="243">
                  <c:v>42620.4770023148</c:v>
                </c:pt>
                <c:pt idx="244">
                  <c:v>42620.4770138889</c:v>
                </c:pt>
                <c:pt idx="245">
                  <c:v>42620.477025463</c:v>
                </c:pt>
                <c:pt idx="246">
                  <c:v>42620.477037037</c:v>
                </c:pt>
                <c:pt idx="247">
                  <c:v>42620.4780092593</c:v>
                </c:pt>
                <c:pt idx="248">
                  <c:v>42620.4780208333</c:v>
                </c:pt>
                <c:pt idx="249">
                  <c:v>42620.4780324074</c:v>
                </c:pt>
                <c:pt idx="250">
                  <c:v>42620.4780439815</c:v>
                </c:pt>
                <c:pt idx="251">
                  <c:v>42620.4780555556</c:v>
                </c:pt>
                <c:pt idx="252">
                  <c:v>42620.4780671296</c:v>
                </c:pt>
                <c:pt idx="253">
                  <c:v>42620.4780787037</c:v>
                </c:pt>
                <c:pt idx="254">
                  <c:v>42620.4780902778</c:v>
                </c:pt>
                <c:pt idx="255">
                  <c:v>42620.4781018519</c:v>
                </c:pt>
                <c:pt idx="256">
                  <c:v>42620.4781134259</c:v>
                </c:pt>
                <c:pt idx="257">
                  <c:v>42620.478125</c:v>
                </c:pt>
                <c:pt idx="258">
                  <c:v>42620.4781365741</c:v>
                </c:pt>
                <c:pt idx="259">
                  <c:v>42620.4781481481</c:v>
                </c:pt>
                <c:pt idx="260">
                  <c:v>42620.4781597222</c:v>
                </c:pt>
                <c:pt idx="261">
                  <c:v>42620.4781712963</c:v>
                </c:pt>
                <c:pt idx="262">
                  <c:v>42620.4781828704</c:v>
                </c:pt>
                <c:pt idx="263">
                  <c:v>42620.4781944444</c:v>
                </c:pt>
                <c:pt idx="264">
                  <c:v>42620.4782060185</c:v>
                </c:pt>
                <c:pt idx="265">
                  <c:v>42620.4782175926</c:v>
                </c:pt>
                <c:pt idx="266">
                  <c:v>42620.479224537</c:v>
                </c:pt>
                <c:pt idx="267">
                  <c:v>42620.4792361111</c:v>
                </c:pt>
                <c:pt idx="268">
                  <c:v>42620.4792476852</c:v>
                </c:pt>
                <c:pt idx="269">
                  <c:v>42620.4792592593</c:v>
                </c:pt>
                <c:pt idx="270">
                  <c:v>42620.4792708333</c:v>
                </c:pt>
                <c:pt idx="271">
                  <c:v>42620.4792824074</c:v>
                </c:pt>
                <c:pt idx="272">
                  <c:v>42620.4792939815</c:v>
                </c:pt>
                <c:pt idx="273">
                  <c:v>42620.4793055556</c:v>
                </c:pt>
                <c:pt idx="274">
                  <c:v>42620.4793171296</c:v>
                </c:pt>
                <c:pt idx="275">
                  <c:v>42620.4793287037</c:v>
                </c:pt>
                <c:pt idx="276">
                  <c:v>42620.4793402778</c:v>
                </c:pt>
                <c:pt idx="277">
                  <c:v>42620.4793518518</c:v>
                </c:pt>
                <c:pt idx="278">
                  <c:v>42620.4793634259</c:v>
                </c:pt>
                <c:pt idx="279">
                  <c:v>42620.479375</c:v>
                </c:pt>
                <c:pt idx="280">
                  <c:v>42620.4793865741</c:v>
                </c:pt>
                <c:pt idx="281">
                  <c:v>42620.4793981481</c:v>
                </c:pt>
                <c:pt idx="282">
                  <c:v>42620.4794097222</c:v>
                </c:pt>
                <c:pt idx="283">
                  <c:v>42620.4794212963</c:v>
                </c:pt>
                <c:pt idx="284">
                  <c:v>42620.4794328704</c:v>
                </c:pt>
                <c:pt idx="285">
                  <c:v>42620.4805324074</c:v>
                </c:pt>
                <c:pt idx="286">
                  <c:v>42620.4805439815</c:v>
                </c:pt>
                <c:pt idx="287">
                  <c:v>42620.4805555556</c:v>
                </c:pt>
                <c:pt idx="288">
                  <c:v>42620.4805671296</c:v>
                </c:pt>
                <c:pt idx="289">
                  <c:v>42620.4805787037</c:v>
                </c:pt>
                <c:pt idx="290">
                  <c:v>42620.4805902778</c:v>
                </c:pt>
                <c:pt idx="291">
                  <c:v>42620.4806018519</c:v>
                </c:pt>
                <c:pt idx="292">
                  <c:v>42620.4806134259</c:v>
                </c:pt>
                <c:pt idx="293">
                  <c:v>42620.480625</c:v>
                </c:pt>
                <c:pt idx="294">
                  <c:v>42620.4806365741</c:v>
                </c:pt>
                <c:pt idx="295">
                  <c:v>42620.4806481482</c:v>
                </c:pt>
                <c:pt idx="296">
                  <c:v>42620.4806597222</c:v>
                </c:pt>
                <c:pt idx="297">
                  <c:v>42620.4806712963</c:v>
                </c:pt>
                <c:pt idx="298">
                  <c:v>42620.4806828704</c:v>
                </c:pt>
                <c:pt idx="299">
                  <c:v>42620.4806944444</c:v>
                </c:pt>
                <c:pt idx="300">
                  <c:v>42620.4807060185</c:v>
                </c:pt>
                <c:pt idx="301">
                  <c:v>42620.4807175926</c:v>
                </c:pt>
                <c:pt idx="302">
                  <c:v>42620.4807291667</c:v>
                </c:pt>
                <c:pt idx="303">
                  <c:v>42620.4807407407</c:v>
                </c:pt>
                <c:pt idx="304">
                  <c:v>42620.4818518519</c:v>
                </c:pt>
                <c:pt idx="305">
                  <c:v>42620.4818634259</c:v>
                </c:pt>
                <c:pt idx="306">
                  <c:v>42620.481875</c:v>
                </c:pt>
                <c:pt idx="307">
                  <c:v>42620.4818865741</c:v>
                </c:pt>
                <c:pt idx="308">
                  <c:v>42620.4818981482</c:v>
                </c:pt>
                <c:pt idx="309">
                  <c:v>42620.4819097222</c:v>
                </c:pt>
                <c:pt idx="310">
                  <c:v>42620.4819212963</c:v>
                </c:pt>
                <c:pt idx="311">
                  <c:v>42620.4819328704</c:v>
                </c:pt>
                <c:pt idx="312">
                  <c:v>42620.4819444444</c:v>
                </c:pt>
                <c:pt idx="313">
                  <c:v>42620.4819560185</c:v>
                </c:pt>
                <c:pt idx="314">
                  <c:v>42620.4819675926</c:v>
                </c:pt>
                <c:pt idx="315">
                  <c:v>42620.4819791667</c:v>
                </c:pt>
                <c:pt idx="316">
                  <c:v>42620.4819907407</c:v>
                </c:pt>
                <c:pt idx="317">
                  <c:v>42620.4820023148</c:v>
                </c:pt>
                <c:pt idx="318">
                  <c:v>42620.4820138889</c:v>
                </c:pt>
                <c:pt idx="319">
                  <c:v>42620.482025463</c:v>
                </c:pt>
                <c:pt idx="320">
                  <c:v>42620.482037037</c:v>
                </c:pt>
                <c:pt idx="321">
                  <c:v>42620.4820486111</c:v>
                </c:pt>
                <c:pt idx="322">
                  <c:v>42620.4820601852</c:v>
                </c:pt>
                <c:pt idx="323">
                  <c:v>42620.4830902778</c:v>
                </c:pt>
                <c:pt idx="324">
                  <c:v>42620.4831018519</c:v>
                </c:pt>
                <c:pt idx="325">
                  <c:v>42620.4831134259</c:v>
                </c:pt>
                <c:pt idx="326">
                  <c:v>42620.483125</c:v>
                </c:pt>
                <c:pt idx="327">
                  <c:v>42620.4831365741</c:v>
                </c:pt>
                <c:pt idx="328">
                  <c:v>42620.4831481481</c:v>
                </c:pt>
                <c:pt idx="329">
                  <c:v>42620.4831597222</c:v>
                </c:pt>
                <c:pt idx="330">
                  <c:v>42620.4831712963</c:v>
                </c:pt>
                <c:pt idx="331">
                  <c:v>42620.4831828704</c:v>
                </c:pt>
                <c:pt idx="332">
                  <c:v>42620.4831944444</c:v>
                </c:pt>
                <c:pt idx="333">
                  <c:v>42620.4832060185</c:v>
                </c:pt>
                <c:pt idx="334">
                  <c:v>42620.4832175926</c:v>
                </c:pt>
                <c:pt idx="335">
                  <c:v>42620.4832291667</c:v>
                </c:pt>
                <c:pt idx="336">
                  <c:v>42620.4832407407</c:v>
                </c:pt>
                <c:pt idx="337">
                  <c:v>42620.4832523148</c:v>
                </c:pt>
                <c:pt idx="338">
                  <c:v>42620.4832638889</c:v>
                </c:pt>
                <c:pt idx="339">
                  <c:v>42620.483275463</c:v>
                </c:pt>
                <c:pt idx="340">
                  <c:v>42620.483287037</c:v>
                </c:pt>
                <c:pt idx="341">
                  <c:v>42620.4832986111</c:v>
                </c:pt>
                <c:pt idx="342">
                  <c:v>42620.4842939815</c:v>
                </c:pt>
                <c:pt idx="343">
                  <c:v>42620.4843055556</c:v>
                </c:pt>
                <c:pt idx="344">
                  <c:v>42620.4843171296</c:v>
                </c:pt>
                <c:pt idx="345">
                  <c:v>42620.4843287037</c:v>
                </c:pt>
                <c:pt idx="346">
                  <c:v>42620.4843402778</c:v>
                </c:pt>
                <c:pt idx="347">
                  <c:v>42620.4843518519</c:v>
                </c:pt>
                <c:pt idx="348">
                  <c:v>42620.4843634259</c:v>
                </c:pt>
                <c:pt idx="349">
                  <c:v>42620.484375</c:v>
                </c:pt>
                <c:pt idx="350">
                  <c:v>42620.4843865741</c:v>
                </c:pt>
                <c:pt idx="351">
                  <c:v>42620.4843981481</c:v>
                </c:pt>
                <c:pt idx="352">
                  <c:v>42620.4844097222</c:v>
                </c:pt>
                <c:pt idx="353">
                  <c:v>42620.4844212963</c:v>
                </c:pt>
                <c:pt idx="354">
                  <c:v>42620.4844328704</c:v>
                </c:pt>
                <c:pt idx="355">
                  <c:v>42620.4844444444</c:v>
                </c:pt>
                <c:pt idx="356">
                  <c:v>42620.4844560185</c:v>
                </c:pt>
                <c:pt idx="357">
                  <c:v>42620.4844675926</c:v>
                </c:pt>
                <c:pt idx="358">
                  <c:v>42620.4844791667</c:v>
                </c:pt>
                <c:pt idx="359">
                  <c:v>42620.4844907407</c:v>
                </c:pt>
                <c:pt idx="360">
                  <c:v>42620.4845023148</c:v>
                </c:pt>
                <c:pt idx="361">
                  <c:v>42620.485462963</c:v>
                </c:pt>
                <c:pt idx="362">
                  <c:v>42620.485474537</c:v>
                </c:pt>
                <c:pt idx="363">
                  <c:v>42620.4854861111</c:v>
                </c:pt>
                <c:pt idx="364">
                  <c:v>42620.4854976852</c:v>
                </c:pt>
                <c:pt idx="365">
                  <c:v>42620.4855092593</c:v>
                </c:pt>
                <c:pt idx="366">
                  <c:v>42620.4855208333</c:v>
                </c:pt>
                <c:pt idx="367">
                  <c:v>42620.4855324074</c:v>
                </c:pt>
                <c:pt idx="368">
                  <c:v>42620.4855439815</c:v>
                </c:pt>
                <c:pt idx="369">
                  <c:v>42620.4855555556</c:v>
                </c:pt>
                <c:pt idx="370">
                  <c:v>42620.4855671296</c:v>
                </c:pt>
                <c:pt idx="371">
                  <c:v>42620.4855787037</c:v>
                </c:pt>
                <c:pt idx="372">
                  <c:v>42620.4855902778</c:v>
                </c:pt>
                <c:pt idx="373">
                  <c:v>42620.4856018519</c:v>
                </c:pt>
                <c:pt idx="374">
                  <c:v>42620.4856134259</c:v>
                </c:pt>
                <c:pt idx="375">
                  <c:v>42620.485625</c:v>
                </c:pt>
                <c:pt idx="376">
                  <c:v>42620.4856365741</c:v>
                </c:pt>
                <c:pt idx="377">
                  <c:v>42620.4856481481</c:v>
                </c:pt>
                <c:pt idx="378">
                  <c:v>42620.4856597222</c:v>
                </c:pt>
                <c:pt idx="379">
                  <c:v>42620.4856712963</c:v>
                </c:pt>
              </c:numCache>
            </c:numRef>
          </c:cat>
          <c:val>
            <c:numRef>
              <c:f>Vmstat!$E$34:$E$412</c:f>
              <c:numCache>
                <c:formatCode>General</c:formatCode>
                <c:ptCount val="3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3</c:v>
                </c:pt>
                <c:pt idx="279">
                  <c:v>2</c:v>
                </c:pt>
                <c:pt idx="280">
                  <c:v>3</c:v>
                </c:pt>
                <c:pt idx="281">
                  <c:v>2</c:v>
                </c:pt>
                <c:pt idx="282">
                  <c:v>2</c:v>
                </c:pt>
                <c:pt idx="283">
                  <c:v>3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1</c:v>
                </c:pt>
              </c:numCache>
            </c:numRef>
          </c:val>
        </c:ser>
        <c:ser>
          <c:idx val="2"/>
          <c:order val="2"/>
          <c:tx>
            <c:v>w</c:v>
          </c:tx>
          <c:spPr>
            <a:ln w="28575"/>
          </c:spPr>
          <c:marker>
            <c:symbol val="none"/>
          </c:marker>
          <c:cat>
            <c:numRef>
              <c:f>Vmstat!$C$33:$C$412</c:f>
              <c:numCache>
                <c:formatCode>General</c:formatCode>
                <c:ptCount val="380"/>
                <c:pt idx="0">
                  <c:v>42620.4615856481</c:v>
                </c:pt>
                <c:pt idx="1">
                  <c:v>42620.4615972222</c:v>
                </c:pt>
                <c:pt idx="2">
                  <c:v>42620.4616087963</c:v>
                </c:pt>
                <c:pt idx="3">
                  <c:v>42620.4616203704</c:v>
                </c:pt>
                <c:pt idx="4">
                  <c:v>42620.4616319444</c:v>
                </c:pt>
                <c:pt idx="5">
                  <c:v>42620.4616435185</c:v>
                </c:pt>
                <c:pt idx="6">
                  <c:v>42620.4616550926</c:v>
                </c:pt>
                <c:pt idx="7">
                  <c:v>42620.4616666667</c:v>
                </c:pt>
                <c:pt idx="8">
                  <c:v>42620.4616782407</c:v>
                </c:pt>
                <c:pt idx="9">
                  <c:v>42620.4616898148</c:v>
                </c:pt>
                <c:pt idx="10">
                  <c:v>42620.4617013889</c:v>
                </c:pt>
                <c:pt idx="11">
                  <c:v>42620.461712963</c:v>
                </c:pt>
                <c:pt idx="12">
                  <c:v>42620.461724537</c:v>
                </c:pt>
                <c:pt idx="13">
                  <c:v>42620.4617361111</c:v>
                </c:pt>
                <c:pt idx="14">
                  <c:v>42620.4617476852</c:v>
                </c:pt>
                <c:pt idx="15">
                  <c:v>42620.4617592593</c:v>
                </c:pt>
                <c:pt idx="16">
                  <c:v>42620.4617708333</c:v>
                </c:pt>
                <c:pt idx="17">
                  <c:v>42620.4617824074</c:v>
                </c:pt>
                <c:pt idx="18">
                  <c:v>42620.4617939815</c:v>
                </c:pt>
                <c:pt idx="19">
                  <c:v>42620.4628472222</c:v>
                </c:pt>
                <c:pt idx="20">
                  <c:v>42620.4628587963</c:v>
                </c:pt>
                <c:pt idx="21">
                  <c:v>42620.4628703704</c:v>
                </c:pt>
                <c:pt idx="22">
                  <c:v>42620.4628819444</c:v>
                </c:pt>
                <c:pt idx="23">
                  <c:v>42620.4628935185</c:v>
                </c:pt>
                <c:pt idx="24">
                  <c:v>42620.4629050926</c:v>
                </c:pt>
                <c:pt idx="25">
                  <c:v>42620.4629166667</c:v>
                </c:pt>
                <c:pt idx="26">
                  <c:v>42620.4629282407</c:v>
                </c:pt>
                <c:pt idx="27">
                  <c:v>42620.4629398148</c:v>
                </c:pt>
                <c:pt idx="28">
                  <c:v>42620.4629513889</c:v>
                </c:pt>
                <c:pt idx="29">
                  <c:v>42620.462962963</c:v>
                </c:pt>
                <c:pt idx="30">
                  <c:v>42620.462974537</c:v>
                </c:pt>
                <c:pt idx="31">
                  <c:v>42620.4629861111</c:v>
                </c:pt>
                <c:pt idx="32">
                  <c:v>42620.4629976852</c:v>
                </c:pt>
                <c:pt idx="33">
                  <c:v>42620.4630092593</c:v>
                </c:pt>
                <c:pt idx="34">
                  <c:v>42620.4630208333</c:v>
                </c:pt>
                <c:pt idx="35">
                  <c:v>42620.4630324074</c:v>
                </c:pt>
                <c:pt idx="36">
                  <c:v>42620.4630439815</c:v>
                </c:pt>
                <c:pt idx="37">
                  <c:v>42620.4630555556</c:v>
                </c:pt>
                <c:pt idx="38">
                  <c:v>42620.4640509259</c:v>
                </c:pt>
                <c:pt idx="39">
                  <c:v>42620.4640625</c:v>
                </c:pt>
                <c:pt idx="40">
                  <c:v>42620.4640740741</c:v>
                </c:pt>
                <c:pt idx="41">
                  <c:v>42620.4640856481</c:v>
                </c:pt>
                <c:pt idx="42">
                  <c:v>42620.4640972222</c:v>
                </c:pt>
                <c:pt idx="43">
                  <c:v>42620.4641087963</c:v>
                </c:pt>
                <c:pt idx="44">
                  <c:v>42620.4641203704</c:v>
                </c:pt>
                <c:pt idx="45">
                  <c:v>42620.4641319444</c:v>
                </c:pt>
                <c:pt idx="46">
                  <c:v>42620.4641435185</c:v>
                </c:pt>
                <c:pt idx="47">
                  <c:v>42620.4641550926</c:v>
                </c:pt>
                <c:pt idx="48">
                  <c:v>42620.4641666667</c:v>
                </c:pt>
                <c:pt idx="49">
                  <c:v>42620.4641782407</c:v>
                </c:pt>
                <c:pt idx="50">
                  <c:v>42620.4641898148</c:v>
                </c:pt>
                <c:pt idx="51">
                  <c:v>42620.4642013889</c:v>
                </c:pt>
                <c:pt idx="52">
                  <c:v>42620.464212963</c:v>
                </c:pt>
                <c:pt idx="53">
                  <c:v>42620.464224537</c:v>
                </c:pt>
                <c:pt idx="54">
                  <c:v>42620.4642361111</c:v>
                </c:pt>
                <c:pt idx="55">
                  <c:v>42620.4642476852</c:v>
                </c:pt>
                <c:pt idx="56">
                  <c:v>42620.4642592593</c:v>
                </c:pt>
                <c:pt idx="57">
                  <c:v>42620.4653356482</c:v>
                </c:pt>
                <c:pt idx="58">
                  <c:v>42620.4653472222</c:v>
                </c:pt>
                <c:pt idx="59">
                  <c:v>42620.4653587963</c:v>
                </c:pt>
                <c:pt idx="60">
                  <c:v>42620.4653703704</c:v>
                </c:pt>
                <c:pt idx="61">
                  <c:v>42620.4653819444</c:v>
                </c:pt>
                <c:pt idx="62">
                  <c:v>42620.4653935185</c:v>
                </c:pt>
                <c:pt idx="63">
                  <c:v>42620.4654050926</c:v>
                </c:pt>
                <c:pt idx="64">
                  <c:v>42620.4654166667</c:v>
                </c:pt>
                <c:pt idx="65">
                  <c:v>42620.4654282407</c:v>
                </c:pt>
                <c:pt idx="66">
                  <c:v>42620.4654398148</c:v>
                </c:pt>
                <c:pt idx="67">
                  <c:v>42620.4654513889</c:v>
                </c:pt>
                <c:pt idx="68">
                  <c:v>42620.465462963</c:v>
                </c:pt>
                <c:pt idx="69">
                  <c:v>42620.465474537</c:v>
                </c:pt>
                <c:pt idx="70">
                  <c:v>42620.4654861111</c:v>
                </c:pt>
                <c:pt idx="71">
                  <c:v>42620.4654976852</c:v>
                </c:pt>
                <c:pt idx="72">
                  <c:v>42620.4655092593</c:v>
                </c:pt>
                <c:pt idx="73">
                  <c:v>42620.4655208333</c:v>
                </c:pt>
                <c:pt idx="74">
                  <c:v>42620.4655324074</c:v>
                </c:pt>
                <c:pt idx="75">
                  <c:v>42620.4655439815</c:v>
                </c:pt>
                <c:pt idx="76">
                  <c:v>42620.4664814815</c:v>
                </c:pt>
                <c:pt idx="77">
                  <c:v>42620.4664930556</c:v>
                </c:pt>
                <c:pt idx="78">
                  <c:v>42620.4665046296</c:v>
                </c:pt>
                <c:pt idx="79">
                  <c:v>42620.4665162037</c:v>
                </c:pt>
                <c:pt idx="80">
                  <c:v>42620.4665277778</c:v>
                </c:pt>
                <c:pt idx="81">
                  <c:v>42620.4665393519</c:v>
                </c:pt>
                <c:pt idx="82">
                  <c:v>42620.4665509259</c:v>
                </c:pt>
                <c:pt idx="83">
                  <c:v>42620.4665625</c:v>
                </c:pt>
                <c:pt idx="84">
                  <c:v>42620.4665740741</c:v>
                </c:pt>
                <c:pt idx="85">
                  <c:v>42620.4665856482</c:v>
                </c:pt>
                <c:pt idx="86">
                  <c:v>42620.4665972222</c:v>
                </c:pt>
                <c:pt idx="87">
                  <c:v>42620.4666087963</c:v>
                </c:pt>
                <c:pt idx="88">
                  <c:v>42620.4666203704</c:v>
                </c:pt>
                <c:pt idx="89">
                  <c:v>42620.4666319444</c:v>
                </c:pt>
                <c:pt idx="90">
                  <c:v>42620.4666435185</c:v>
                </c:pt>
                <c:pt idx="91">
                  <c:v>42620.4666550926</c:v>
                </c:pt>
                <c:pt idx="92">
                  <c:v>42620.4666666667</c:v>
                </c:pt>
                <c:pt idx="93">
                  <c:v>42620.4666782407</c:v>
                </c:pt>
                <c:pt idx="94">
                  <c:v>42620.4666898148</c:v>
                </c:pt>
                <c:pt idx="95">
                  <c:v>42620.4678472222</c:v>
                </c:pt>
                <c:pt idx="96">
                  <c:v>42620.4678587963</c:v>
                </c:pt>
                <c:pt idx="97">
                  <c:v>42620.4678703704</c:v>
                </c:pt>
                <c:pt idx="98">
                  <c:v>42620.4678819444</c:v>
                </c:pt>
                <c:pt idx="99">
                  <c:v>42620.4678935185</c:v>
                </c:pt>
                <c:pt idx="100">
                  <c:v>42620.4679050926</c:v>
                </c:pt>
                <c:pt idx="101">
                  <c:v>42620.4679166667</c:v>
                </c:pt>
                <c:pt idx="102">
                  <c:v>42620.4679282407</c:v>
                </c:pt>
                <c:pt idx="103">
                  <c:v>42620.4679398148</c:v>
                </c:pt>
                <c:pt idx="104">
                  <c:v>42620.4679513889</c:v>
                </c:pt>
                <c:pt idx="105">
                  <c:v>42620.467962963</c:v>
                </c:pt>
                <c:pt idx="106">
                  <c:v>42620.467974537</c:v>
                </c:pt>
                <c:pt idx="107">
                  <c:v>42620.4679861111</c:v>
                </c:pt>
                <c:pt idx="108">
                  <c:v>42620.4679976852</c:v>
                </c:pt>
                <c:pt idx="109">
                  <c:v>42620.4680092593</c:v>
                </c:pt>
                <c:pt idx="110">
                  <c:v>42620.4680208333</c:v>
                </c:pt>
                <c:pt idx="111">
                  <c:v>42620.4680324074</c:v>
                </c:pt>
                <c:pt idx="112">
                  <c:v>42620.4680439815</c:v>
                </c:pt>
                <c:pt idx="113">
                  <c:v>42620.4680555556</c:v>
                </c:pt>
                <c:pt idx="114">
                  <c:v>42620.4692939815</c:v>
                </c:pt>
                <c:pt idx="115">
                  <c:v>42620.4693055556</c:v>
                </c:pt>
                <c:pt idx="116">
                  <c:v>42620.4693171296</c:v>
                </c:pt>
                <c:pt idx="117">
                  <c:v>42620.4693287037</c:v>
                </c:pt>
                <c:pt idx="118">
                  <c:v>42620.4693402778</c:v>
                </c:pt>
                <c:pt idx="119">
                  <c:v>42620.4693518519</c:v>
                </c:pt>
                <c:pt idx="120">
                  <c:v>42620.4693634259</c:v>
                </c:pt>
                <c:pt idx="121">
                  <c:v>42620.469375</c:v>
                </c:pt>
                <c:pt idx="122">
                  <c:v>42620.4693865741</c:v>
                </c:pt>
                <c:pt idx="123">
                  <c:v>42620.4693981481</c:v>
                </c:pt>
                <c:pt idx="124">
                  <c:v>42620.4694097222</c:v>
                </c:pt>
                <c:pt idx="125">
                  <c:v>42620.4694212963</c:v>
                </c:pt>
                <c:pt idx="126">
                  <c:v>42620.4694328704</c:v>
                </c:pt>
                <c:pt idx="127">
                  <c:v>42620.4694444444</c:v>
                </c:pt>
                <c:pt idx="128">
                  <c:v>42620.4694560185</c:v>
                </c:pt>
                <c:pt idx="129">
                  <c:v>42620.4694675926</c:v>
                </c:pt>
                <c:pt idx="130">
                  <c:v>42620.4694791667</c:v>
                </c:pt>
                <c:pt idx="131">
                  <c:v>42620.4694907407</c:v>
                </c:pt>
                <c:pt idx="132">
                  <c:v>42620.4695023148</c:v>
                </c:pt>
                <c:pt idx="133">
                  <c:v>42620.470625</c:v>
                </c:pt>
                <c:pt idx="134">
                  <c:v>42620.4706365741</c:v>
                </c:pt>
                <c:pt idx="135">
                  <c:v>42620.4706481481</c:v>
                </c:pt>
                <c:pt idx="136">
                  <c:v>42620.4706597222</c:v>
                </c:pt>
                <c:pt idx="137">
                  <c:v>42620.4706712963</c:v>
                </c:pt>
                <c:pt idx="138">
                  <c:v>42620.4706828704</c:v>
                </c:pt>
                <c:pt idx="139">
                  <c:v>42620.4706944444</c:v>
                </c:pt>
                <c:pt idx="140">
                  <c:v>42620.4707060185</c:v>
                </c:pt>
                <c:pt idx="141">
                  <c:v>42620.4707175926</c:v>
                </c:pt>
                <c:pt idx="142">
                  <c:v>42620.4707291667</c:v>
                </c:pt>
                <c:pt idx="143">
                  <c:v>42620.4707407407</c:v>
                </c:pt>
                <c:pt idx="144">
                  <c:v>42620.4707523148</c:v>
                </c:pt>
                <c:pt idx="145">
                  <c:v>42620.4707638889</c:v>
                </c:pt>
                <c:pt idx="146">
                  <c:v>42620.470775463</c:v>
                </c:pt>
                <c:pt idx="147">
                  <c:v>42620.470787037</c:v>
                </c:pt>
                <c:pt idx="148">
                  <c:v>42620.4707986111</c:v>
                </c:pt>
                <c:pt idx="149">
                  <c:v>42620.4708101852</c:v>
                </c:pt>
                <c:pt idx="150">
                  <c:v>42620.4708217593</c:v>
                </c:pt>
                <c:pt idx="151">
                  <c:v>42620.4708333333</c:v>
                </c:pt>
                <c:pt idx="152">
                  <c:v>42620.4718055556</c:v>
                </c:pt>
                <c:pt idx="153">
                  <c:v>42620.4718171296</c:v>
                </c:pt>
                <c:pt idx="154">
                  <c:v>42620.4718287037</c:v>
                </c:pt>
                <c:pt idx="155">
                  <c:v>42620.4718402778</c:v>
                </c:pt>
                <c:pt idx="156">
                  <c:v>42620.4718518518</c:v>
                </c:pt>
                <c:pt idx="157">
                  <c:v>42620.4718634259</c:v>
                </c:pt>
                <c:pt idx="158">
                  <c:v>42620.471875</c:v>
                </c:pt>
                <c:pt idx="159">
                  <c:v>42620.4718865741</c:v>
                </c:pt>
                <c:pt idx="160">
                  <c:v>42620.4718981481</c:v>
                </c:pt>
                <c:pt idx="161">
                  <c:v>42620.4719097222</c:v>
                </c:pt>
                <c:pt idx="162">
                  <c:v>42620.4719212963</c:v>
                </c:pt>
                <c:pt idx="163">
                  <c:v>42620.4719328704</c:v>
                </c:pt>
                <c:pt idx="164">
                  <c:v>42620.4719444444</c:v>
                </c:pt>
                <c:pt idx="165">
                  <c:v>42620.4719560185</c:v>
                </c:pt>
                <c:pt idx="166">
                  <c:v>42620.4719675926</c:v>
                </c:pt>
                <c:pt idx="167">
                  <c:v>42620.4719791667</c:v>
                </c:pt>
                <c:pt idx="168">
                  <c:v>42620.4719907407</c:v>
                </c:pt>
                <c:pt idx="169">
                  <c:v>42620.4720023148</c:v>
                </c:pt>
                <c:pt idx="170">
                  <c:v>42620.4720138889</c:v>
                </c:pt>
                <c:pt idx="171">
                  <c:v>42620.4730555556</c:v>
                </c:pt>
                <c:pt idx="172">
                  <c:v>42620.4730671296</c:v>
                </c:pt>
                <c:pt idx="173">
                  <c:v>42620.4730787037</c:v>
                </c:pt>
                <c:pt idx="174">
                  <c:v>42620.4730902778</c:v>
                </c:pt>
                <c:pt idx="175">
                  <c:v>42620.4731018519</c:v>
                </c:pt>
                <c:pt idx="176">
                  <c:v>42620.4731134259</c:v>
                </c:pt>
                <c:pt idx="177">
                  <c:v>42620.473125</c:v>
                </c:pt>
                <c:pt idx="178">
                  <c:v>42620.4731365741</c:v>
                </c:pt>
                <c:pt idx="179">
                  <c:v>42620.4731481482</c:v>
                </c:pt>
                <c:pt idx="180">
                  <c:v>42620.4731597222</c:v>
                </c:pt>
                <c:pt idx="181">
                  <c:v>42620.4731712963</c:v>
                </c:pt>
                <c:pt idx="182">
                  <c:v>42620.4731828704</c:v>
                </c:pt>
                <c:pt idx="183">
                  <c:v>42620.4731944444</c:v>
                </c:pt>
                <c:pt idx="184">
                  <c:v>42620.4732060185</c:v>
                </c:pt>
                <c:pt idx="185">
                  <c:v>42620.4732175926</c:v>
                </c:pt>
                <c:pt idx="186">
                  <c:v>42620.4732291667</c:v>
                </c:pt>
                <c:pt idx="187">
                  <c:v>42620.4732407407</c:v>
                </c:pt>
                <c:pt idx="188">
                  <c:v>42620.4732523148</c:v>
                </c:pt>
                <c:pt idx="189">
                  <c:v>42620.4732638889</c:v>
                </c:pt>
                <c:pt idx="190">
                  <c:v>42620.4742939815</c:v>
                </c:pt>
                <c:pt idx="191">
                  <c:v>42620.4743055556</c:v>
                </c:pt>
                <c:pt idx="192">
                  <c:v>42620.4743171296</c:v>
                </c:pt>
                <c:pt idx="193">
                  <c:v>42620.4743287037</c:v>
                </c:pt>
                <c:pt idx="194">
                  <c:v>42620.4743402778</c:v>
                </c:pt>
                <c:pt idx="195">
                  <c:v>42620.4743518519</c:v>
                </c:pt>
                <c:pt idx="196">
                  <c:v>42620.4743634259</c:v>
                </c:pt>
                <c:pt idx="197">
                  <c:v>42620.474375</c:v>
                </c:pt>
                <c:pt idx="198">
                  <c:v>42620.4743865741</c:v>
                </c:pt>
                <c:pt idx="199">
                  <c:v>42620.4743981482</c:v>
                </c:pt>
                <c:pt idx="200">
                  <c:v>42620.4744097222</c:v>
                </c:pt>
                <c:pt idx="201">
                  <c:v>42620.4744212963</c:v>
                </c:pt>
                <c:pt idx="202">
                  <c:v>42620.4744328704</c:v>
                </c:pt>
                <c:pt idx="203">
                  <c:v>42620.4744444444</c:v>
                </c:pt>
                <c:pt idx="204">
                  <c:v>42620.4744560185</c:v>
                </c:pt>
                <c:pt idx="205">
                  <c:v>42620.4744675926</c:v>
                </c:pt>
                <c:pt idx="206">
                  <c:v>42620.4744791667</c:v>
                </c:pt>
                <c:pt idx="207">
                  <c:v>42620.4744907407</c:v>
                </c:pt>
                <c:pt idx="208">
                  <c:v>42620.4745023148</c:v>
                </c:pt>
                <c:pt idx="209">
                  <c:v>42620.4755787037</c:v>
                </c:pt>
                <c:pt idx="210">
                  <c:v>42620.4755902778</c:v>
                </c:pt>
                <c:pt idx="211">
                  <c:v>42620.4756018519</c:v>
                </c:pt>
                <c:pt idx="212">
                  <c:v>42620.4756134259</c:v>
                </c:pt>
                <c:pt idx="213">
                  <c:v>42620.475625</c:v>
                </c:pt>
                <c:pt idx="214">
                  <c:v>42620.4756365741</c:v>
                </c:pt>
                <c:pt idx="215">
                  <c:v>42620.4756481481</c:v>
                </c:pt>
                <c:pt idx="216">
                  <c:v>42620.4756597222</c:v>
                </c:pt>
                <c:pt idx="217">
                  <c:v>42620.4756712963</c:v>
                </c:pt>
                <c:pt idx="218">
                  <c:v>42620.4756828704</c:v>
                </c:pt>
                <c:pt idx="219">
                  <c:v>42620.4756944444</c:v>
                </c:pt>
                <c:pt idx="220">
                  <c:v>42620.4757060185</c:v>
                </c:pt>
                <c:pt idx="221">
                  <c:v>42620.4757175926</c:v>
                </c:pt>
                <c:pt idx="222">
                  <c:v>42620.4757291667</c:v>
                </c:pt>
                <c:pt idx="223">
                  <c:v>42620.4757407407</c:v>
                </c:pt>
                <c:pt idx="224">
                  <c:v>42620.4757523148</c:v>
                </c:pt>
                <c:pt idx="225">
                  <c:v>42620.4757638889</c:v>
                </c:pt>
                <c:pt idx="226">
                  <c:v>42620.475775463</c:v>
                </c:pt>
                <c:pt idx="227">
                  <c:v>42620.475787037</c:v>
                </c:pt>
                <c:pt idx="228">
                  <c:v>42620.4768287037</c:v>
                </c:pt>
                <c:pt idx="229">
                  <c:v>42620.4768402778</c:v>
                </c:pt>
                <c:pt idx="230">
                  <c:v>42620.4768518519</c:v>
                </c:pt>
                <c:pt idx="231">
                  <c:v>42620.4768634259</c:v>
                </c:pt>
                <c:pt idx="232">
                  <c:v>42620.476875</c:v>
                </c:pt>
                <c:pt idx="233">
                  <c:v>42620.4768865741</c:v>
                </c:pt>
                <c:pt idx="234">
                  <c:v>42620.4768981481</c:v>
                </c:pt>
                <c:pt idx="235">
                  <c:v>42620.4769097222</c:v>
                </c:pt>
                <c:pt idx="236">
                  <c:v>42620.4769212963</c:v>
                </c:pt>
                <c:pt idx="237">
                  <c:v>42620.4769328704</c:v>
                </c:pt>
                <c:pt idx="238">
                  <c:v>42620.4769444444</c:v>
                </c:pt>
                <c:pt idx="239">
                  <c:v>42620.4769560185</c:v>
                </c:pt>
                <c:pt idx="240">
                  <c:v>42620.4769675926</c:v>
                </c:pt>
                <c:pt idx="241">
                  <c:v>42620.4769791667</c:v>
                </c:pt>
                <c:pt idx="242">
                  <c:v>42620.4769907407</c:v>
                </c:pt>
                <c:pt idx="243">
                  <c:v>42620.4770023148</c:v>
                </c:pt>
                <c:pt idx="244">
                  <c:v>42620.4770138889</c:v>
                </c:pt>
                <c:pt idx="245">
                  <c:v>42620.477025463</c:v>
                </c:pt>
                <c:pt idx="246">
                  <c:v>42620.477037037</c:v>
                </c:pt>
                <c:pt idx="247">
                  <c:v>42620.4780092593</c:v>
                </c:pt>
                <c:pt idx="248">
                  <c:v>42620.4780208333</c:v>
                </c:pt>
                <c:pt idx="249">
                  <c:v>42620.4780324074</c:v>
                </c:pt>
                <c:pt idx="250">
                  <c:v>42620.4780439815</c:v>
                </c:pt>
                <c:pt idx="251">
                  <c:v>42620.4780555556</c:v>
                </c:pt>
                <c:pt idx="252">
                  <c:v>42620.4780671296</c:v>
                </c:pt>
                <c:pt idx="253">
                  <c:v>42620.4780787037</c:v>
                </c:pt>
                <c:pt idx="254">
                  <c:v>42620.4780902778</c:v>
                </c:pt>
                <c:pt idx="255">
                  <c:v>42620.4781018519</c:v>
                </c:pt>
                <c:pt idx="256">
                  <c:v>42620.4781134259</c:v>
                </c:pt>
                <c:pt idx="257">
                  <c:v>42620.478125</c:v>
                </c:pt>
                <c:pt idx="258">
                  <c:v>42620.4781365741</c:v>
                </c:pt>
                <c:pt idx="259">
                  <c:v>42620.4781481481</c:v>
                </c:pt>
                <c:pt idx="260">
                  <c:v>42620.4781597222</c:v>
                </c:pt>
                <c:pt idx="261">
                  <c:v>42620.4781712963</c:v>
                </c:pt>
                <c:pt idx="262">
                  <c:v>42620.4781828704</c:v>
                </c:pt>
                <c:pt idx="263">
                  <c:v>42620.4781944444</c:v>
                </c:pt>
                <c:pt idx="264">
                  <c:v>42620.4782060185</c:v>
                </c:pt>
                <c:pt idx="265">
                  <c:v>42620.4782175926</c:v>
                </c:pt>
                <c:pt idx="266">
                  <c:v>42620.479224537</c:v>
                </c:pt>
                <c:pt idx="267">
                  <c:v>42620.4792361111</c:v>
                </c:pt>
                <c:pt idx="268">
                  <c:v>42620.4792476852</c:v>
                </c:pt>
                <c:pt idx="269">
                  <c:v>42620.4792592593</c:v>
                </c:pt>
                <c:pt idx="270">
                  <c:v>42620.4792708333</c:v>
                </c:pt>
                <c:pt idx="271">
                  <c:v>42620.4792824074</c:v>
                </c:pt>
                <c:pt idx="272">
                  <c:v>42620.4792939815</c:v>
                </c:pt>
                <c:pt idx="273">
                  <c:v>42620.4793055556</c:v>
                </c:pt>
                <c:pt idx="274">
                  <c:v>42620.4793171296</c:v>
                </c:pt>
                <c:pt idx="275">
                  <c:v>42620.4793287037</c:v>
                </c:pt>
                <c:pt idx="276">
                  <c:v>42620.4793402778</c:v>
                </c:pt>
                <c:pt idx="277">
                  <c:v>42620.4793518518</c:v>
                </c:pt>
                <c:pt idx="278">
                  <c:v>42620.4793634259</c:v>
                </c:pt>
                <c:pt idx="279">
                  <c:v>42620.479375</c:v>
                </c:pt>
                <c:pt idx="280">
                  <c:v>42620.4793865741</c:v>
                </c:pt>
                <c:pt idx="281">
                  <c:v>42620.4793981481</c:v>
                </c:pt>
                <c:pt idx="282">
                  <c:v>42620.4794097222</c:v>
                </c:pt>
                <c:pt idx="283">
                  <c:v>42620.4794212963</c:v>
                </c:pt>
                <c:pt idx="284">
                  <c:v>42620.4794328704</c:v>
                </c:pt>
                <c:pt idx="285">
                  <c:v>42620.4805324074</c:v>
                </c:pt>
                <c:pt idx="286">
                  <c:v>42620.4805439815</c:v>
                </c:pt>
                <c:pt idx="287">
                  <c:v>42620.4805555556</c:v>
                </c:pt>
                <c:pt idx="288">
                  <c:v>42620.4805671296</c:v>
                </c:pt>
                <c:pt idx="289">
                  <c:v>42620.4805787037</c:v>
                </c:pt>
                <c:pt idx="290">
                  <c:v>42620.4805902778</c:v>
                </c:pt>
                <c:pt idx="291">
                  <c:v>42620.4806018519</c:v>
                </c:pt>
                <c:pt idx="292">
                  <c:v>42620.4806134259</c:v>
                </c:pt>
                <c:pt idx="293">
                  <c:v>42620.480625</c:v>
                </c:pt>
                <c:pt idx="294">
                  <c:v>42620.4806365741</c:v>
                </c:pt>
                <c:pt idx="295">
                  <c:v>42620.4806481482</c:v>
                </c:pt>
                <c:pt idx="296">
                  <c:v>42620.4806597222</c:v>
                </c:pt>
                <c:pt idx="297">
                  <c:v>42620.4806712963</c:v>
                </c:pt>
                <c:pt idx="298">
                  <c:v>42620.4806828704</c:v>
                </c:pt>
                <c:pt idx="299">
                  <c:v>42620.4806944444</c:v>
                </c:pt>
                <c:pt idx="300">
                  <c:v>42620.4807060185</c:v>
                </c:pt>
                <c:pt idx="301">
                  <c:v>42620.4807175926</c:v>
                </c:pt>
                <c:pt idx="302">
                  <c:v>42620.4807291667</c:v>
                </c:pt>
                <c:pt idx="303">
                  <c:v>42620.4807407407</c:v>
                </c:pt>
                <c:pt idx="304">
                  <c:v>42620.4818518519</c:v>
                </c:pt>
                <c:pt idx="305">
                  <c:v>42620.4818634259</c:v>
                </c:pt>
                <c:pt idx="306">
                  <c:v>42620.481875</c:v>
                </c:pt>
                <c:pt idx="307">
                  <c:v>42620.4818865741</c:v>
                </c:pt>
                <c:pt idx="308">
                  <c:v>42620.4818981482</c:v>
                </c:pt>
                <c:pt idx="309">
                  <c:v>42620.4819097222</c:v>
                </c:pt>
                <c:pt idx="310">
                  <c:v>42620.4819212963</c:v>
                </c:pt>
                <c:pt idx="311">
                  <c:v>42620.4819328704</c:v>
                </c:pt>
                <c:pt idx="312">
                  <c:v>42620.4819444444</c:v>
                </c:pt>
                <c:pt idx="313">
                  <c:v>42620.4819560185</c:v>
                </c:pt>
                <c:pt idx="314">
                  <c:v>42620.4819675926</c:v>
                </c:pt>
                <c:pt idx="315">
                  <c:v>42620.4819791667</c:v>
                </c:pt>
                <c:pt idx="316">
                  <c:v>42620.4819907407</c:v>
                </c:pt>
                <c:pt idx="317">
                  <c:v>42620.4820023148</c:v>
                </c:pt>
                <c:pt idx="318">
                  <c:v>42620.4820138889</c:v>
                </c:pt>
                <c:pt idx="319">
                  <c:v>42620.482025463</c:v>
                </c:pt>
                <c:pt idx="320">
                  <c:v>42620.482037037</c:v>
                </c:pt>
                <c:pt idx="321">
                  <c:v>42620.4820486111</c:v>
                </c:pt>
                <c:pt idx="322">
                  <c:v>42620.4820601852</c:v>
                </c:pt>
                <c:pt idx="323">
                  <c:v>42620.4830902778</c:v>
                </c:pt>
                <c:pt idx="324">
                  <c:v>42620.4831018519</c:v>
                </c:pt>
                <c:pt idx="325">
                  <c:v>42620.4831134259</c:v>
                </c:pt>
                <c:pt idx="326">
                  <c:v>42620.483125</c:v>
                </c:pt>
                <c:pt idx="327">
                  <c:v>42620.4831365741</c:v>
                </c:pt>
                <c:pt idx="328">
                  <c:v>42620.4831481481</c:v>
                </c:pt>
                <c:pt idx="329">
                  <c:v>42620.4831597222</c:v>
                </c:pt>
                <c:pt idx="330">
                  <c:v>42620.4831712963</c:v>
                </c:pt>
                <c:pt idx="331">
                  <c:v>42620.4831828704</c:v>
                </c:pt>
                <c:pt idx="332">
                  <c:v>42620.4831944444</c:v>
                </c:pt>
                <c:pt idx="333">
                  <c:v>42620.4832060185</c:v>
                </c:pt>
                <c:pt idx="334">
                  <c:v>42620.4832175926</c:v>
                </c:pt>
                <c:pt idx="335">
                  <c:v>42620.4832291667</c:v>
                </c:pt>
                <c:pt idx="336">
                  <c:v>42620.4832407407</c:v>
                </c:pt>
                <c:pt idx="337">
                  <c:v>42620.4832523148</c:v>
                </c:pt>
                <c:pt idx="338">
                  <c:v>42620.4832638889</c:v>
                </c:pt>
                <c:pt idx="339">
                  <c:v>42620.483275463</c:v>
                </c:pt>
                <c:pt idx="340">
                  <c:v>42620.483287037</c:v>
                </c:pt>
                <c:pt idx="341">
                  <c:v>42620.4832986111</c:v>
                </c:pt>
                <c:pt idx="342">
                  <c:v>42620.4842939815</c:v>
                </c:pt>
                <c:pt idx="343">
                  <c:v>42620.4843055556</c:v>
                </c:pt>
                <c:pt idx="344">
                  <c:v>42620.4843171296</c:v>
                </c:pt>
                <c:pt idx="345">
                  <c:v>42620.4843287037</c:v>
                </c:pt>
                <c:pt idx="346">
                  <c:v>42620.4843402778</c:v>
                </c:pt>
                <c:pt idx="347">
                  <c:v>42620.4843518519</c:v>
                </c:pt>
                <c:pt idx="348">
                  <c:v>42620.4843634259</c:v>
                </c:pt>
                <c:pt idx="349">
                  <c:v>42620.484375</c:v>
                </c:pt>
                <c:pt idx="350">
                  <c:v>42620.4843865741</c:v>
                </c:pt>
                <c:pt idx="351">
                  <c:v>42620.4843981481</c:v>
                </c:pt>
                <c:pt idx="352">
                  <c:v>42620.4844097222</c:v>
                </c:pt>
                <c:pt idx="353">
                  <c:v>42620.4844212963</c:v>
                </c:pt>
                <c:pt idx="354">
                  <c:v>42620.4844328704</c:v>
                </c:pt>
                <c:pt idx="355">
                  <c:v>42620.4844444444</c:v>
                </c:pt>
                <c:pt idx="356">
                  <c:v>42620.4844560185</c:v>
                </c:pt>
                <c:pt idx="357">
                  <c:v>42620.4844675926</c:v>
                </c:pt>
                <c:pt idx="358">
                  <c:v>42620.4844791667</c:v>
                </c:pt>
                <c:pt idx="359">
                  <c:v>42620.4844907407</c:v>
                </c:pt>
                <c:pt idx="360">
                  <c:v>42620.4845023148</c:v>
                </c:pt>
                <c:pt idx="361">
                  <c:v>42620.485462963</c:v>
                </c:pt>
                <c:pt idx="362">
                  <c:v>42620.485474537</c:v>
                </c:pt>
                <c:pt idx="363">
                  <c:v>42620.4854861111</c:v>
                </c:pt>
                <c:pt idx="364">
                  <c:v>42620.4854976852</c:v>
                </c:pt>
                <c:pt idx="365">
                  <c:v>42620.4855092593</c:v>
                </c:pt>
                <c:pt idx="366">
                  <c:v>42620.4855208333</c:v>
                </c:pt>
                <c:pt idx="367">
                  <c:v>42620.4855324074</c:v>
                </c:pt>
                <c:pt idx="368">
                  <c:v>42620.4855439815</c:v>
                </c:pt>
                <c:pt idx="369">
                  <c:v>42620.4855555556</c:v>
                </c:pt>
                <c:pt idx="370">
                  <c:v>42620.4855671296</c:v>
                </c:pt>
                <c:pt idx="371">
                  <c:v>42620.4855787037</c:v>
                </c:pt>
                <c:pt idx="372">
                  <c:v>42620.4855902778</c:v>
                </c:pt>
                <c:pt idx="373">
                  <c:v>42620.4856018519</c:v>
                </c:pt>
                <c:pt idx="374">
                  <c:v>42620.4856134259</c:v>
                </c:pt>
                <c:pt idx="375">
                  <c:v>42620.485625</c:v>
                </c:pt>
                <c:pt idx="376">
                  <c:v>42620.4856365741</c:v>
                </c:pt>
                <c:pt idx="377">
                  <c:v>42620.4856481481</c:v>
                </c:pt>
                <c:pt idx="378">
                  <c:v>42620.4856597222</c:v>
                </c:pt>
                <c:pt idx="379">
                  <c:v>42620.4856712963</c:v>
                </c:pt>
              </c:numCache>
            </c:numRef>
          </c:cat>
          <c:val>
            <c:numRef>
              <c:f>Vmstat!$F$35:$F$412</c:f>
              <c:numCache>
                <c:formatCode>General</c:formatCode>
                <c:ptCount val="3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Date/Time</a:t>
                </a:r>
              </a:p>
            </c:rich>
          </c:tx>
          <c:layout/>
        </c:title>
        <c:numFmt formatCode="ddd m/d/yy hh:mm:ss" sourceLinked="0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No. Threads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7</xdr:col>
      <xdr:colOff>466725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16</xdr:col>
      <xdr:colOff>495300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24</xdr:col>
      <xdr:colOff>390525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1</xdr:row>
      <xdr:rowOff>0</xdr:rowOff>
    </xdr:from>
    <xdr:to>
      <xdr:col>32</xdr:col>
      <xdr:colOff>285750</xdr:colOff>
      <xdr:row>15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0</xdr:colOff>
      <xdr:row>1</xdr:row>
      <xdr:rowOff>0</xdr:rowOff>
    </xdr:from>
    <xdr:to>
      <xdr:col>41</xdr:col>
      <xdr:colOff>304800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0</xdr:colOff>
      <xdr:row>1</xdr:row>
      <xdr:rowOff>0</xdr:rowOff>
    </xdr:from>
    <xdr:to>
      <xdr:col>49</xdr:col>
      <xdr:colOff>304800</xdr:colOff>
      <xdr:row>15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0</xdr:colOff>
      <xdr:row>1</xdr:row>
      <xdr:rowOff>0</xdr:rowOff>
    </xdr:from>
    <xdr:to>
      <xdr:col>57</xdr:col>
      <xdr:colOff>304800</xdr:colOff>
      <xdr:row>15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0</xdr:colOff>
      <xdr:row>1</xdr:row>
      <xdr:rowOff>0</xdr:rowOff>
    </xdr:from>
    <xdr:to>
      <xdr:col>65</xdr:col>
      <xdr:colOff>304800</xdr:colOff>
      <xdr:row>15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9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238125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26</xdr:col>
      <xdr:colOff>381000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34</xdr:col>
      <xdr:colOff>304800</xdr:colOff>
      <xdr:row>15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1</xdr:row>
      <xdr:rowOff>0</xdr:rowOff>
    </xdr:from>
    <xdr:to>
      <xdr:col>42</xdr:col>
      <xdr:colOff>304800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7</xdr:col>
      <xdr:colOff>466725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16</xdr:col>
      <xdr:colOff>390525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24</xdr:col>
      <xdr:colOff>285750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34</xdr:col>
      <xdr:colOff>304800</xdr:colOff>
      <xdr:row>15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1</xdr:row>
      <xdr:rowOff>0</xdr:rowOff>
    </xdr:from>
    <xdr:to>
      <xdr:col>42</xdr:col>
      <xdr:colOff>304800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Summary.guds.847c8e32.tegu.2016.09.07.11.03.56" displayName="Summary.guds.847c8e32.tegu.2016.09.07.11.03.56" ref="C21:L39" totalsRowShown="0">
  <autoFilter ref="C21:L39"/>
  <tableColumns count="10">
    <tableColumn id="1" name="Statistic" dataDxfId="0"/>
    <tableColumn id="2" name="Ctrl" dataDxfId="0"/>
    <tableColumn id="3" name="r/s" dataDxfId="0"/>
    <tableColumn id="4" name="w/s" dataDxfId="0"/>
    <tableColumn id="5" name="kr/s" dataDxfId="0"/>
    <tableColumn id="6" name="kw/s" dataDxfId="0"/>
    <tableColumn id="7" name="wait" dataDxfId="0"/>
    <tableColumn id="8" name="actv" dataDxfId="0"/>
    <tableColumn id="9" name="wsvc_t" dataDxfId="0"/>
    <tableColumn id="10" name="asvc_t" dataDxfId="0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2" name="Ctrl.c0guds.847c8e32.tegu.2016.09.07.11.03.56" displayName="Ctrl.c0guds.847c8e32.tegu.2016.09.07.11.03.56" ref="D44:L425" totalsRowCount="1">
  <autoFilter ref="D44:L424"/>
  <tableColumns count="9">
    <tableColumn id="1" name="TIME" totalsRowLabel="AVG" dataDxfId="1"/>
    <tableColumn id="2" name="r/s" totalsRowFunction="average" dataDxfId="0"/>
    <tableColumn id="3" name="w/s" totalsRowFunction="average" dataDxfId="0"/>
    <tableColumn id="4" name="kr/s" totalsRowFunction="average" dataDxfId="0"/>
    <tableColumn id="5" name="kw/s" totalsRowFunction="average" dataDxfId="0"/>
    <tableColumn id="6" name="wait" totalsRowFunction="average" dataDxfId="0"/>
    <tableColumn id="7" name="actv" totalsRowFunction="average" dataDxfId="0"/>
    <tableColumn id="8" name="wsvc_t" totalsRowFunction="average" dataDxfId="0"/>
    <tableColumn id="9" name="asvc_t" totalsRowFunction="average" dataDxfId="0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Ctrl.c1guds.847c8e32.tegu.2016.09.07.11.03.56" displayName="Ctrl.c1guds.847c8e32.tegu.2016.09.07.11.03.56" ref="O44:W425" totalsRowCount="1">
  <autoFilter ref="O44:W424"/>
  <tableColumns count="9">
    <tableColumn id="1" name="TIME" totalsRowLabel="AVG" dataDxfId="1"/>
    <tableColumn id="2" name="r/s" totalsRowFunction="average" dataDxfId="0"/>
    <tableColumn id="3" name="w/s" totalsRowFunction="average" dataDxfId="0"/>
    <tableColumn id="4" name="kr/s" totalsRowFunction="average" dataDxfId="0"/>
    <tableColumn id="5" name="kw/s" totalsRowFunction="average" dataDxfId="0"/>
    <tableColumn id="6" name="wait" totalsRowFunction="average" dataDxfId="0"/>
    <tableColumn id="7" name="actv" totalsRowFunction="average" dataDxfId="0"/>
    <tableColumn id="8" name="wsvc_t" totalsRowFunction="average" dataDxfId="0"/>
    <tableColumn id="9" name="asvc_t" totalsRowFunction="average" dataDxfId="0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id="4" name="Ctrl.c18guds.847c8e32.tegu.2016.09.07.11.03.56" displayName="Ctrl.c18guds.847c8e32.tegu.2016.09.07.11.03.56" ref="Z44:AH425" totalsRowCount="1">
  <autoFilter ref="Z44:AH424"/>
  <tableColumns count="9">
    <tableColumn id="1" name="TIME" totalsRowLabel="AVG" dataDxfId="1"/>
    <tableColumn id="2" name="r/s" totalsRowFunction="average" dataDxfId="0"/>
    <tableColumn id="3" name="w/s" totalsRowFunction="average" dataDxfId="0"/>
    <tableColumn id="4" name="kr/s" totalsRowFunction="average" dataDxfId="0"/>
    <tableColumn id="5" name="kw/s" totalsRowFunction="average" dataDxfId="0"/>
    <tableColumn id="6" name="wait" totalsRowFunction="average" dataDxfId="0"/>
    <tableColumn id="7" name="actv" totalsRowFunction="average" dataDxfId="0"/>
    <tableColumn id="8" name="wsvc_t" totalsRowFunction="average" dataDxfId="0"/>
    <tableColumn id="9" name="asvc_t" totalsRowFunction="average" dataDxfId="0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id="5" name="Summary.VMSTATguds.847c8e32.tegu.2016.09.07.11.03.56" displayName="Summary.VMSTATguds.847c8e32.tegu.2016.09.07.11.03.56" ref="C21:U27" totalsRowShown="0">
  <autoFilter ref="C21:U27"/>
  <tableColumns count="19">
    <tableColumn id="1" name="Statistic" dataDxfId="0"/>
    <tableColumn id="2" name="r" dataDxfId="0"/>
    <tableColumn id="3" name="b" dataDxfId="0"/>
    <tableColumn id="4" name="w" dataDxfId="0"/>
    <tableColumn id="5" name="swap" dataDxfId="0"/>
    <tableColumn id="6" name="free" dataDxfId="0"/>
    <tableColumn id="7" name="re" dataDxfId="0"/>
    <tableColumn id="8" name="mf" dataDxfId="0"/>
    <tableColumn id="9" name="pi" dataDxfId="0"/>
    <tableColumn id="10" name="po" dataDxfId="0"/>
    <tableColumn id="11" name="fr" dataDxfId="0"/>
    <tableColumn id="12" name="de" dataDxfId="0"/>
    <tableColumn id="13" name="sr" dataDxfId="0"/>
    <tableColumn id="14" name="in" dataDxfId="0"/>
    <tableColumn id="15" name="syscall" dataDxfId="0"/>
    <tableColumn id="16" name="cs" dataDxfId="0"/>
    <tableColumn id="17" name="us" dataDxfId="0"/>
    <tableColumn id="18" name="sy" dataDxfId="0"/>
    <tableColumn id="19" name="id" dataDxfId="0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id="6" name="VMSTAT.guds.847c8e32.tegu.2016.09.07.11.03.56" displayName="VMSTAT.guds.847c8e32.tegu.2016.09.07.11.03.56" ref="C32:U413" totalsRowCount="1">
  <autoFilter ref="C32:U412"/>
  <tableColumns count="19">
    <tableColumn id="1" name="TIME" totalsRowLabel="AVG" dataDxfId="1"/>
    <tableColumn id="2" name="r" totalsRowFunction="average" dataDxfId="0"/>
    <tableColumn id="3" name="b" totalsRowFunction="average" dataDxfId="0"/>
    <tableColumn id="4" name="w" totalsRowFunction="average" dataDxfId="0"/>
    <tableColumn id="5" name="swap" totalsRowFunction="average" dataDxfId="0"/>
    <tableColumn id="6" name="free" totalsRowFunction="average" dataDxfId="0"/>
    <tableColumn id="7" name="re" totalsRowFunction="average" dataDxfId="0"/>
    <tableColumn id="8" name="mf" totalsRowFunction="average" dataDxfId="0"/>
    <tableColumn id="9" name="pi" totalsRowFunction="average" dataDxfId="0"/>
    <tableColumn id="10" name="po" totalsRowFunction="average" dataDxfId="0"/>
    <tableColumn id="11" name="fr" totalsRowFunction="average" dataDxfId="0"/>
    <tableColumn id="12" name="de" totalsRowFunction="average" dataDxfId="0"/>
    <tableColumn id="13" name="sr" totalsRowFunction="average" dataDxfId="0"/>
    <tableColumn id="14" name="in" totalsRowFunction="average" dataDxfId="0"/>
    <tableColumn id="15" name="syscall" totalsRowFunction="average" dataDxfId="0"/>
    <tableColumn id="16" name="cs" totalsRowFunction="average" dataDxfId="0"/>
    <tableColumn id="17" name="us" totalsRowFunction="average" dataDxfId="0"/>
    <tableColumn id="18" name="sy" totalsRowFunction="average" dataDxfId="0"/>
    <tableColumn id="19" name="id" totalsRowFunction="average" dataDxfId="0"/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id="7" name="Summary.NICSTATguds.847c8e32.tegu.2016.09.07.11.03.56" displayName="Summary.NICSTATguds.847c8e32.tegu.2016.09.07.11.03.56" ref="C21:L33" totalsRowShown="0">
  <autoFilter ref="C21:L33"/>
  <tableColumns count="10">
    <tableColumn id="1" name="Statistic" dataDxfId="0"/>
    <tableColumn id="2" name="NIC" dataDxfId="0"/>
    <tableColumn id="3" name="rKB/s" dataDxfId="0"/>
    <tableColumn id="4" name="wKB/s" dataDxfId="0"/>
    <tableColumn id="5" name="rPk/s" dataDxfId="0"/>
    <tableColumn id="6" name="wPk/s" dataDxfId="0"/>
    <tableColumn id="7" name="rAvs" dataDxfId="0"/>
    <tableColumn id="8" name="wAvs" dataDxfId="0"/>
    <tableColumn id="9" name="%Util" dataDxfId="0"/>
    <tableColumn id="10" name="Sat" dataDxfId="0"/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id="8" name="NIC.aggr1guds.847c8e32.tegu.2016.09.07.11.03.56" displayName="NIC.aggr1guds.847c8e32.tegu.2016.09.07.11.03.56" ref="D38:L419" totalsRowCount="1">
  <autoFilter ref="D38:L418"/>
  <tableColumns count="9">
    <tableColumn id="1" name="Time" totalsRowLabel="AVG" dataDxfId="1"/>
    <tableColumn id="2" name="rKB/s" totalsRowFunction="average" dataDxfId="0"/>
    <tableColumn id="3" name="wKB/s" totalsRowFunction="average" dataDxfId="0"/>
    <tableColumn id="4" name="rPk/s" totalsRowFunction="average" dataDxfId="0"/>
    <tableColumn id="5" name="wPk/s" totalsRowFunction="average" dataDxfId="0"/>
    <tableColumn id="6" name="rAvs" totalsRowFunction="average" dataDxfId="0"/>
    <tableColumn id="7" name="wAvs" totalsRowFunction="average" dataDxfId="0"/>
    <tableColumn id="8" name="%Util" totalsRowFunction="average" dataDxfId="0"/>
    <tableColumn id="9" name="Sat" totalsRowFunction="average" dataDxfId="0"/>
  </tableColumns>
  <tableStyleInfo name="TableStyleMedium10" showFirstColumn="0" showLastColumn="0" showRowStripes="1" showColumnStripes="0"/>
</table>
</file>

<file path=xl/tables/table9.xml><?xml version="1.0" encoding="utf-8"?>
<table xmlns="http://schemas.openxmlformats.org/spreadsheetml/2006/main" id="9" name="NIC.bge1guds.847c8e32.tegu.2016.09.07.11.03.56" displayName="NIC.bge1guds.847c8e32.tegu.2016.09.07.11.03.56" ref="O38:W419" totalsRowCount="1">
  <autoFilter ref="O38:W418"/>
  <tableColumns count="9">
    <tableColumn id="1" name="Time" totalsRowLabel="AVG" dataDxfId="1"/>
    <tableColumn id="2" name="rKB/s" totalsRowFunction="average" dataDxfId="0"/>
    <tableColumn id="3" name="wKB/s" totalsRowFunction="average" dataDxfId="0"/>
    <tableColumn id="4" name="rPk/s" totalsRowFunction="average" dataDxfId="0"/>
    <tableColumn id="5" name="wPk/s" totalsRowFunction="average" dataDxfId="0"/>
    <tableColumn id="6" name="rAvs" totalsRowFunction="average" dataDxfId="0"/>
    <tableColumn id="7" name="wAvs" totalsRowFunction="average" dataDxfId="0"/>
    <tableColumn id="8" name="%Util" totalsRowFunction="average" dataDxfId="0"/>
    <tableColumn id="9" name="Sat" totalsRowFunction="average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5.xml"/><Relationship Id="rId3" Type="http://schemas.openxmlformats.org/officeDocument/2006/relationships/table" Target="../tables/table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7.xml"/><Relationship Id="rId3" Type="http://schemas.openxmlformats.org/officeDocument/2006/relationships/table" Target="../tables/table8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0:AH425"/>
  <sheetViews>
    <sheetView tabSelected="1" workbookViewId="0"/>
  </sheetViews>
  <sheetFormatPr defaultRowHeight="15"/>
  <cols>
    <col min="3" max="3" width="18.7109375" customWidth="1"/>
    <col min="4" max="12" width="10.7109375" customWidth="1"/>
    <col min="15" max="23" width="10.7109375" customWidth="1"/>
    <col min="26" max="34" width="10.7109375" customWidth="1"/>
  </cols>
  <sheetData>
    <row r="20" spans="3:12">
      <c r="C20" t="s">
        <v>0</v>
      </c>
    </row>
    <row r="21" spans="3:12">
      <c r="C21" t="s">
        <v>1</v>
      </c>
      <c r="D21" t="s">
        <v>2</v>
      </c>
      <c r="E21" t="s">
        <v>3</v>
      </c>
      <c r="F21" t="s">
        <v>4</v>
      </c>
      <c r="G21" t="s">
        <v>5</v>
      </c>
      <c r="H21" t="s">
        <v>6</v>
      </c>
      <c r="I21" t="s">
        <v>7</v>
      </c>
      <c r="J21" t="s">
        <v>8</v>
      </c>
      <c r="K21" t="s">
        <v>9</v>
      </c>
      <c r="L21" t="s">
        <v>10</v>
      </c>
    </row>
    <row r="22" spans="3:12">
      <c r="C22" s="1" t="s">
        <v>11</v>
      </c>
      <c r="D22" s="1" t="s">
        <v>12</v>
      </c>
      <c r="E22" s="1">
        <f>COUNT(Ctrl.c0guds.847c8e32.tegu.2016.09.07.11.03.56[r/s])</f>
        <v>0</v>
      </c>
      <c r="F22" s="1">
        <f>COUNT(Ctrl.c0guds.847c8e32.tegu.2016.09.07.11.03.56[w/s])</f>
        <v>0</v>
      </c>
      <c r="G22" s="1">
        <f>COUNT(Ctrl.c0guds.847c8e32.tegu.2016.09.07.11.03.56[kr/s])</f>
        <v>0</v>
      </c>
      <c r="H22" s="1">
        <f>COUNT(Ctrl.c0guds.847c8e32.tegu.2016.09.07.11.03.56[kw/s])</f>
        <v>0</v>
      </c>
      <c r="I22" s="1">
        <f>COUNT(Ctrl.c0guds.847c8e32.tegu.2016.09.07.11.03.56[wait])</f>
        <v>0</v>
      </c>
      <c r="J22" s="1">
        <f>COUNT(Ctrl.c0guds.847c8e32.tegu.2016.09.07.11.03.56[actv])</f>
        <v>0</v>
      </c>
      <c r="K22" s="1">
        <f>COUNT(Ctrl.c0guds.847c8e32.tegu.2016.09.07.11.03.56[wsvc_t])</f>
        <v>0</v>
      </c>
      <c r="L22" s="1">
        <f>COUNT(Ctrl.c0guds.847c8e32.tegu.2016.09.07.11.03.56[asvc_t])</f>
        <v>0</v>
      </c>
    </row>
    <row r="23" spans="3:12">
      <c r="C23" s="1" t="s">
        <v>13</v>
      </c>
      <c r="D23" s="1" t="s">
        <v>12</v>
      </c>
      <c r="E23" s="1">
        <f>AVERAGE(Ctrl.c0guds.847c8e32.tegu.2016.09.07.11.03.56[r/s])</f>
        <v>0</v>
      </c>
      <c r="F23" s="1">
        <f>AVERAGE(Ctrl.c0guds.847c8e32.tegu.2016.09.07.11.03.56[w/s])</f>
        <v>0</v>
      </c>
      <c r="G23" s="1">
        <f>AVERAGE(Ctrl.c0guds.847c8e32.tegu.2016.09.07.11.03.56[kr/s])</f>
        <v>0</v>
      </c>
      <c r="H23" s="1">
        <f>AVERAGE(Ctrl.c0guds.847c8e32.tegu.2016.09.07.11.03.56[kw/s])</f>
        <v>0</v>
      </c>
      <c r="I23" s="1">
        <f>AVERAGE(Ctrl.c0guds.847c8e32.tegu.2016.09.07.11.03.56[wait])</f>
        <v>0</v>
      </c>
      <c r="J23" s="1">
        <f>AVERAGE(Ctrl.c0guds.847c8e32.tegu.2016.09.07.11.03.56[actv])</f>
        <v>0</v>
      </c>
      <c r="K23" s="1">
        <f>AVERAGE(Ctrl.c0guds.847c8e32.tegu.2016.09.07.11.03.56[wsvc_t])</f>
        <v>0</v>
      </c>
      <c r="L23" s="1">
        <f>AVERAGE(Ctrl.c0guds.847c8e32.tegu.2016.09.07.11.03.56[asvc_t])</f>
        <v>0</v>
      </c>
    </row>
    <row r="24" spans="3:12">
      <c r="C24" s="1" t="s">
        <v>14</v>
      </c>
      <c r="D24" s="1" t="s">
        <v>12</v>
      </c>
      <c r="E24" s="1">
        <f>PERCENTILE(Ctrl.c0guds.847c8e32.tegu.2016.09.07.11.03.56[r/s],.80)</f>
        <v>0</v>
      </c>
      <c r="F24" s="1">
        <f>PERCENTILE(Ctrl.c0guds.847c8e32.tegu.2016.09.07.11.03.56[w/s],.80)</f>
        <v>0</v>
      </c>
      <c r="G24" s="1">
        <f>PERCENTILE(Ctrl.c0guds.847c8e32.tegu.2016.09.07.11.03.56[kr/s],.80)</f>
        <v>0</v>
      </c>
      <c r="H24" s="1">
        <f>PERCENTILE(Ctrl.c0guds.847c8e32.tegu.2016.09.07.11.03.56[kw/s],.80)</f>
        <v>0</v>
      </c>
      <c r="I24" s="1">
        <f>PERCENTILE(Ctrl.c0guds.847c8e32.tegu.2016.09.07.11.03.56[wait],.80)</f>
        <v>0</v>
      </c>
      <c r="J24" s="1">
        <f>PERCENTILE(Ctrl.c0guds.847c8e32.tegu.2016.09.07.11.03.56[actv],.80)</f>
        <v>0</v>
      </c>
      <c r="K24" s="1">
        <f>PERCENTILE(Ctrl.c0guds.847c8e32.tegu.2016.09.07.11.03.56[wsvc_t],.80)</f>
        <v>0</v>
      </c>
      <c r="L24" s="1">
        <f>PERCENTILE(Ctrl.c0guds.847c8e32.tegu.2016.09.07.11.03.56[asvc_t],.80)</f>
        <v>0</v>
      </c>
    </row>
    <row r="25" spans="3:12">
      <c r="C25" s="1" t="s">
        <v>15</v>
      </c>
      <c r="D25" s="1" t="s">
        <v>12</v>
      </c>
      <c r="E25" s="1">
        <f>PERCENTILE(Ctrl.c0guds.847c8e32.tegu.2016.09.07.11.03.56[r/s],.95)</f>
        <v>0</v>
      </c>
      <c r="F25" s="1">
        <f>PERCENTILE(Ctrl.c0guds.847c8e32.tegu.2016.09.07.11.03.56[w/s],.95)</f>
        <v>0</v>
      </c>
      <c r="G25" s="1">
        <f>PERCENTILE(Ctrl.c0guds.847c8e32.tegu.2016.09.07.11.03.56[kr/s],.95)</f>
        <v>0</v>
      </c>
      <c r="H25" s="1">
        <f>PERCENTILE(Ctrl.c0guds.847c8e32.tegu.2016.09.07.11.03.56[kw/s],.95)</f>
        <v>0</v>
      </c>
      <c r="I25" s="1">
        <f>PERCENTILE(Ctrl.c0guds.847c8e32.tegu.2016.09.07.11.03.56[wait],.95)</f>
        <v>0</v>
      </c>
      <c r="J25" s="1">
        <f>PERCENTILE(Ctrl.c0guds.847c8e32.tegu.2016.09.07.11.03.56[actv],.95)</f>
        <v>0</v>
      </c>
      <c r="K25" s="1">
        <f>PERCENTILE(Ctrl.c0guds.847c8e32.tegu.2016.09.07.11.03.56[wsvc_t],.95)</f>
        <v>0</v>
      </c>
      <c r="L25" s="1">
        <f>PERCENTILE(Ctrl.c0guds.847c8e32.tegu.2016.09.07.11.03.56[asvc_t],.95)</f>
        <v>0</v>
      </c>
    </row>
    <row r="26" spans="3:12">
      <c r="C26" s="1" t="s">
        <v>16</v>
      </c>
      <c r="D26" s="1" t="s">
        <v>12</v>
      </c>
      <c r="E26" s="1">
        <f>MAXA(Ctrl.c0guds.847c8e32.tegu.2016.09.07.11.03.56[r/s])</f>
        <v>0</v>
      </c>
      <c r="F26" s="1">
        <f>MAXA(Ctrl.c0guds.847c8e32.tegu.2016.09.07.11.03.56[w/s])</f>
        <v>0</v>
      </c>
      <c r="G26" s="1">
        <f>MAXA(Ctrl.c0guds.847c8e32.tegu.2016.09.07.11.03.56[kr/s])</f>
        <v>0</v>
      </c>
      <c r="H26" s="1">
        <f>MAXA(Ctrl.c0guds.847c8e32.tegu.2016.09.07.11.03.56[kw/s])</f>
        <v>0</v>
      </c>
      <c r="I26" s="1">
        <f>MAXA(Ctrl.c0guds.847c8e32.tegu.2016.09.07.11.03.56[wait])</f>
        <v>0</v>
      </c>
      <c r="J26" s="1">
        <f>MAXA(Ctrl.c0guds.847c8e32.tegu.2016.09.07.11.03.56[actv])</f>
        <v>0</v>
      </c>
      <c r="K26" s="1">
        <f>MAXA(Ctrl.c0guds.847c8e32.tegu.2016.09.07.11.03.56[wsvc_t])</f>
        <v>0</v>
      </c>
      <c r="L26" s="1">
        <f>MAXA(Ctrl.c0guds.847c8e32.tegu.2016.09.07.11.03.56[asvc_t])</f>
        <v>0</v>
      </c>
    </row>
    <row r="27" spans="3:12">
      <c r="C27" s="1" t="s">
        <v>17</v>
      </c>
      <c r="D27" s="1" t="s">
        <v>12</v>
      </c>
      <c r="E27" s="1">
        <f>MIN(Ctrl.c0guds.847c8e32.tegu.2016.09.07.11.03.56[r/s])</f>
        <v>0</v>
      </c>
      <c r="F27" s="1">
        <f>MIN(Ctrl.c0guds.847c8e32.tegu.2016.09.07.11.03.56[w/s])</f>
        <v>0</v>
      </c>
      <c r="G27" s="1">
        <f>MIN(Ctrl.c0guds.847c8e32.tegu.2016.09.07.11.03.56[kr/s])</f>
        <v>0</v>
      </c>
      <c r="H27" s="1">
        <f>MIN(Ctrl.c0guds.847c8e32.tegu.2016.09.07.11.03.56[kw/s])</f>
        <v>0</v>
      </c>
      <c r="I27" s="1">
        <f>MIN(Ctrl.c0guds.847c8e32.tegu.2016.09.07.11.03.56[wait])</f>
        <v>0</v>
      </c>
      <c r="J27" s="1">
        <f>MIN(Ctrl.c0guds.847c8e32.tegu.2016.09.07.11.03.56[actv])</f>
        <v>0</v>
      </c>
      <c r="K27" s="1">
        <f>MIN(Ctrl.c0guds.847c8e32.tegu.2016.09.07.11.03.56[wsvc_t])</f>
        <v>0</v>
      </c>
      <c r="L27" s="1">
        <f>MIN(Ctrl.c0guds.847c8e32.tegu.2016.09.07.11.03.56[asvc_t])</f>
        <v>0</v>
      </c>
    </row>
    <row r="28" spans="3:12">
      <c r="C28" s="1" t="s">
        <v>11</v>
      </c>
      <c r="D28" s="1" t="s">
        <v>18</v>
      </c>
      <c r="E28" s="1">
        <f>COUNT(Ctrl.c1guds.847c8e32.tegu.2016.09.07.11.03.56[r/s])</f>
        <v>0</v>
      </c>
      <c r="F28" s="1">
        <f>COUNT(Ctrl.c1guds.847c8e32.tegu.2016.09.07.11.03.56[w/s])</f>
        <v>0</v>
      </c>
      <c r="G28" s="1">
        <f>COUNT(Ctrl.c1guds.847c8e32.tegu.2016.09.07.11.03.56[kr/s])</f>
        <v>0</v>
      </c>
      <c r="H28" s="1">
        <f>COUNT(Ctrl.c1guds.847c8e32.tegu.2016.09.07.11.03.56[kw/s])</f>
        <v>0</v>
      </c>
      <c r="I28" s="1">
        <f>COUNT(Ctrl.c1guds.847c8e32.tegu.2016.09.07.11.03.56[wait])</f>
        <v>0</v>
      </c>
      <c r="J28" s="1">
        <f>COUNT(Ctrl.c1guds.847c8e32.tegu.2016.09.07.11.03.56[actv])</f>
        <v>0</v>
      </c>
      <c r="K28" s="1">
        <f>COUNT(Ctrl.c1guds.847c8e32.tegu.2016.09.07.11.03.56[wsvc_t])</f>
        <v>0</v>
      </c>
      <c r="L28" s="1">
        <f>COUNT(Ctrl.c1guds.847c8e32.tegu.2016.09.07.11.03.56[asvc_t])</f>
        <v>0</v>
      </c>
    </row>
    <row r="29" spans="3:12">
      <c r="C29" s="1" t="s">
        <v>13</v>
      </c>
      <c r="D29" s="1" t="s">
        <v>18</v>
      </c>
      <c r="E29" s="1">
        <f>AVERAGE(Ctrl.c1guds.847c8e32.tegu.2016.09.07.11.03.56[r/s])</f>
        <v>0</v>
      </c>
      <c r="F29" s="1">
        <f>AVERAGE(Ctrl.c1guds.847c8e32.tegu.2016.09.07.11.03.56[w/s])</f>
        <v>0</v>
      </c>
      <c r="G29" s="1">
        <f>AVERAGE(Ctrl.c1guds.847c8e32.tegu.2016.09.07.11.03.56[kr/s])</f>
        <v>0</v>
      </c>
      <c r="H29" s="1">
        <f>AVERAGE(Ctrl.c1guds.847c8e32.tegu.2016.09.07.11.03.56[kw/s])</f>
        <v>0</v>
      </c>
      <c r="I29" s="1">
        <f>AVERAGE(Ctrl.c1guds.847c8e32.tegu.2016.09.07.11.03.56[wait])</f>
        <v>0</v>
      </c>
      <c r="J29" s="1">
        <f>AVERAGE(Ctrl.c1guds.847c8e32.tegu.2016.09.07.11.03.56[actv])</f>
        <v>0</v>
      </c>
      <c r="K29" s="1">
        <f>AVERAGE(Ctrl.c1guds.847c8e32.tegu.2016.09.07.11.03.56[wsvc_t])</f>
        <v>0</v>
      </c>
      <c r="L29" s="1">
        <f>AVERAGE(Ctrl.c1guds.847c8e32.tegu.2016.09.07.11.03.56[asvc_t])</f>
        <v>0</v>
      </c>
    </row>
    <row r="30" spans="3:12">
      <c r="C30" s="1" t="s">
        <v>14</v>
      </c>
      <c r="D30" s="1" t="s">
        <v>18</v>
      </c>
      <c r="E30" s="1">
        <f>PERCENTILE(Ctrl.c1guds.847c8e32.tegu.2016.09.07.11.03.56[r/s],.80)</f>
        <v>0</v>
      </c>
      <c r="F30" s="1">
        <f>PERCENTILE(Ctrl.c1guds.847c8e32.tegu.2016.09.07.11.03.56[w/s],.80)</f>
        <v>0</v>
      </c>
      <c r="G30" s="1">
        <f>PERCENTILE(Ctrl.c1guds.847c8e32.tegu.2016.09.07.11.03.56[kr/s],.80)</f>
        <v>0</v>
      </c>
      <c r="H30" s="1">
        <f>PERCENTILE(Ctrl.c1guds.847c8e32.tegu.2016.09.07.11.03.56[kw/s],.80)</f>
        <v>0</v>
      </c>
      <c r="I30" s="1">
        <f>PERCENTILE(Ctrl.c1guds.847c8e32.tegu.2016.09.07.11.03.56[wait],.80)</f>
        <v>0</v>
      </c>
      <c r="J30" s="1">
        <f>PERCENTILE(Ctrl.c1guds.847c8e32.tegu.2016.09.07.11.03.56[actv],.80)</f>
        <v>0</v>
      </c>
      <c r="K30" s="1">
        <f>PERCENTILE(Ctrl.c1guds.847c8e32.tegu.2016.09.07.11.03.56[wsvc_t],.80)</f>
        <v>0</v>
      </c>
      <c r="L30" s="1">
        <f>PERCENTILE(Ctrl.c1guds.847c8e32.tegu.2016.09.07.11.03.56[asvc_t],.80)</f>
        <v>0</v>
      </c>
    </row>
    <row r="31" spans="3:12">
      <c r="C31" s="1" t="s">
        <v>15</v>
      </c>
      <c r="D31" s="1" t="s">
        <v>18</v>
      </c>
      <c r="E31" s="1">
        <f>PERCENTILE(Ctrl.c1guds.847c8e32.tegu.2016.09.07.11.03.56[r/s],.95)</f>
        <v>0</v>
      </c>
      <c r="F31" s="1">
        <f>PERCENTILE(Ctrl.c1guds.847c8e32.tegu.2016.09.07.11.03.56[w/s],.95)</f>
        <v>0</v>
      </c>
      <c r="G31" s="1">
        <f>PERCENTILE(Ctrl.c1guds.847c8e32.tegu.2016.09.07.11.03.56[kr/s],.95)</f>
        <v>0</v>
      </c>
      <c r="H31" s="1">
        <f>PERCENTILE(Ctrl.c1guds.847c8e32.tegu.2016.09.07.11.03.56[kw/s],.95)</f>
        <v>0</v>
      </c>
      <c r="I31" s="1">
        <f>PERCENTILE(Ctrl.c1guds.847c8e32.tegu.2016.09.07.11.03.56[wait],.95)</f>
        <v>0</v>
      </c>
      <c r="J31" s="1">
        <f>PERCENTILE(Ctrl.c1guds.847c8e32.tegu.2016.09.07.11.03.56[actv],.95)</f>
        <v>0</v>
      </c>
      <c r="K31" s="1">
        <f>PERCENTILE(Ctrl.c1guds.847c8e32.tegu.2016.09.07.11.03.56[wsvc_t],.95)</f>
        <v>0</v>
      </c>
      <c r="L31" s="1">
        <f>PERCENTILE(Ctrl.c1guds.847c8e32.tegu.2016.09.07.11.03.56[asvc_t],.95)</f>
        <v>0</v>
      </c>
    </row>
    <row r="32" spans="3:12">
      <c r="C32" s="1" t="s">
        <v>16</v>
      </c>
      <c r="D32" s="1" t="s">
        <v>18</v>
      </c>
      <c r="E32" s="1">
        <f>MAXA(Ctrl.c1guds.847c8e32.tegu.2016.09.07.11.03.56[r/s])</f>
        <v>0</v>
      </c>
      <c r="F32" s="1">
        <f>MAXA(Ctrl.c1guds.847c8e32.tegu.2016.09.07.11.03.56[w/s])</f>
        <v>0</v>
      </c>
      <c r="G32" s="1">
        <f>MAXA(Ctrl.c1guds.847c8e32.tegu.2016.09.07.11.03.56[kr/s])</f>
        <v>0</v>
      </c>
      <c r="H32" s="1">
        <f>MAXA(Ctrl.c1guds.847c8e32.tegu.2016.09.07.11.03.56[kw/s])</f>
        <v>0</v>
      </c>
      <c r="I32" s="1">
        <f>MAXA(Ctrl.c1guds.847c8e32.tegu.2016.09.07.11.03.56[wait])</f>
        <v>0</v>
      </c>
      <c r="J32" s="1">
        <f>MAXA(Ctrl.c1guds.847c8e32.tegu.2016.09.07.11.03.56[actv])</f>
        <v>0</v>
      </c>
      <c r="K32" s="1">
        <f>MAXA(Ctrl.c1guds.847c8e32.tegu.2016.09.07.11.03.56[wsvc_t])</f>
        <v>0</v>
      </c>
      <c r="L32" s="1">
        <f>MAXA(Ctrl.c1guds.847c8e32.tegu.2016.09.07.11.03.56[asvc_t])</f>
        <v>0</v>
      </c>
    </row>
    <row r="33" spans="3:34">
      <c r="C33" s="1" t="s">
        <v>17</v>
      </c>
      <c r="D33" s="1" t="s">
        <v>18</v>
      </c>
      <c r="E33" s="1">
        <f>MIN(Ctrl.c1guds.847c8e32.tegu.2016.09.07.11.03.56[r/s])</f>
        <v>0</v>
      </c>
      <c r="F33" s="1">
        <f>MIN(Ctrl.c1guds.847c8e32.tegu.2016.09.07.11.03.56[w/s])</f>
        <v>0</v>
      </c>
      <c r="G33" s="1">
        <f>MIN(Ctrl.c1guds.847c8e32.tegu.2016.09.07.11.03.56[kr/s])</f>
        <v>0</v>
      </c>
      <c r="H33" s="1">
        <f>MIN(Ctrl.c1guds.847c8e32.tegu.2016.09.07.11.03.56[kw/s])</f>
        <v>0</v>
      </c>
      <c r="I33" s="1">
        <f>MIN(Ctrl.c1guds.847c8e32.tegu.2016.09.07.11.03.56[wait])</f>
        <v>0</v>
      </c>
      <c r="J33" s="1">
        <f>MIN(Ctrl.c1guds.847c8e32.tegu.2016.09.07.11.03.56[actv])</f>
        <v>0</v>
      </c>
      <c r="K33" s="1">
        <f>MIN(Ctrl.c1guds.847c8e32.tegu.2016.09.07.11.03.56[wsvc_t])</f>
        <v>0</v>
      </c>
      <c r="L33" s="1">
        <f>MIN(Ctrl.c1guds.847c8e32.tegu.2016.09.07.11.03.56[asvc_t])</f>
        <v>0</v>
      </c>
    </row>
    <row r="34" spans="3:34">
      <c r="C34" s="1" t="s">
        <v>11</v>
      </c>
      <c r="D34" s="1" t="s">
        <v>19</v>
      </c>
      <c r="E34" s="1">
        <f>COUNT(Ctrl.c18guds.847c8e32.tegu.2016.09.07.11.03.56[r/s])</f>
        <v>0</v>
      </c>
      <c r="F34" s="1">
        <f>COUNT(Ctrl.c18guds.847c8e32.tegu.2016.09.07.11.03.56[w/s])</f>
        <v>0</v>
      </c>
      <c r="G34" s="1">
        <f>COUNT(Ctrl.c18guds.847c8e32.tegu.2016.09.07.11.03.56[kr/s])</f>
        <v>0</v>
      </c>
      <c r="H34" s="1">
        <f>COUNT(Ctrl.c18guds.847c8e32.tegu.2016.09.07.11.03.56[kw/s])</f>
        <v>0</v>
      </c>
      <c r="I34" s="1">
        <f>COUNT(Ctrl.c18guds.847c8e32.tegu.2016.09.07.11.03.56[wait])</f>
        <v>0</v>
      </c>
      <c r="J34" s="1">
        <f>COUNT(Ctrl.c18guds.847c8e32.tegu.2016.09.07.11.03.56[actv])</f>
        <v>0</v>
      </c>
      <c r="K34" s="1">
        <f>COUNT(Ctrl.c18guds.847c8e32.tegu.2016.09.07.11.03.56[wsvc_t])</f>
        <v>0</v>
      </c>
      <c r="L34" s="1">
        <f>COUNT(Ctrl.c18guds.847c8e32.tegu.2016.09.07.11.03.56[asvc_t])</f>
        <v>0</v>
      </c>
    </row>
    <row r="35" spans="3:34">
      <c r="C35" s="1" t="s">
        <v>13</v>
      </c>
      <c r="D35" s="1" t="s">
        <v>19</v>
      </c>
      <c r="E35" s="1">
        <f>AVERAGE(Ctrl.c18guds.847c8e32.tegu.2016.09.07.11.03.56[r/s])</f>
        <v>0</v>
      </c>
      <c r="F35" s="1">
        <f>AVERAGE(Ctrl.c18guds.847c8e32.tegu.2016.09.07.11.03.56[w/s])</f>
        <v>0</v>
      </c>
      <c r="G35" s="1">
        <f>AVERAGE(Ctrl.c18guds.847c8e32.tegu.2016.09.07.11.03.56[kr/s])</f>
        <v>0</v>
      </c>
      <c r="H35" s="1">
        <f>AVERAGE(Ctrl.c18guds.847c8e32.tegu.2016.09.07.11.03.56[kw/s])</f>
        <v>0</v>
      </c>
      <c r="I35" s="1">
        <f>AVERAGE(Ctrl.c18guds.847c8e32.tegu.2016.09.07.11.03.56[wait])</f>
        <v>0</v>
      </c>
      <c r="J35" s="1">
        <f>AVERAGE(Ctrl.c18guds.847c8e32.tegu.2016.09.07.11.03.56[actv])</f>
        <v>0</v>
      </c>
      <c r="K35" s="1">
        <f>AVERAGE(Ctrl.c18guds.847c8e32.tegu.2016.09.07.11.03.56[wsvc_t])</f>
        <v>0</v>
      </c>
      <c r="L35" s="1">
        <f>AVERAGE(Ctrl.c18guds.847c8e32.tegu.2016.09.07.11.03.56[asvc_t])</f>
        <v>0</v>
      </c>
    </row>
    <row r="36" spans="3:34">
      <c r="C36" s="1" t="s">
        <v>14</v>
      </c>
      <c r="D36" s="1" t="s">
        <v>19</v>
      </c>
      <c r="E36" s="1">
        <f>PERCENTILE(Ctrl.c18guds.847c8e32.tegu.2016.09.07.11.03.56[r/s],.80)</f>
        <v>0</v>
      </c>
      <c r="F36" s="1">
        <f>PERCENTILE(Ctrl.c18guds.847c8e32.tegu.2016.09.07.11.03.56[w/s],.80)</f>
        <v>0</v>
      </c>
      <c r="G36" s="1">
        <f>PERCENTILE(Ctrl.c18guds.847c8e32.tegu.2016.09.07.11.03.56[kr/s],.80)</f>
        <v>0</v>
      </c>
      <c r="H36" s="1">
        <f>PERCENTILE(Ctrl.c18guds.847c8e32.tegu.2016.09.07.11.03.56[kw/s],.80)</f>
        <v>0</v>
      </c>
      <c r="I36" s="1">
        <f>PERCENTILE(Ctrl.c18guds.847c8e32.tegu.2016.09.07.11.03.56[wait],.80)</f>
        <v>0</v>
      </c>
      <c r="J36" s="1">
        <f>PERCENTILE(Ctrl.c18guds.847c8e32.tegu.2016.09.07.11.03.56[actv],.80)</f>
        <v>0</v>
      </c>
      <c r="K36" s="1">
        <f>PERCENTILE(Ctrl.c18guds.847c8e32.tegu.2016.09.07.11.03.56[wsvc_t],.80)</f>
        <v>0</v>
      </c>
      <c r="L36" s="1">
        <f>PERCENTILE(Ctrl.c18guds.847c8e32.tegu.2016.09.07.11.03.56[asvc_t],.80)</f>
        <v>0</v>
      </c>
    </row>
    <row r="37" spans="3:34">
      <c r="C37" s="1" t="s">
        <v>15</v>
      </c>
      <c r="D37" s="1" t="s">
        <v>19</v>
      </c>
      <c r="E37" s="1">
        <f>PERCENTILE(Ctrl.c18guds.847c8e32.tegu.2016.09.07.11.03.56[r/s],.95)</f>
        <v>0</v>
      </c>
      <c r="F37" s="1">
        <f>PERCENTILE(Ctrl.c18guds.847c8e32.tegu.2016.09.07.11.03.56[w/s],.95)</f>
        <v>0</v>
      </c>
      <c r="G37" s="1">
        <f>PERCENTILE(Ctrl.c18guds.847c8e32.tegu.2016.09.07.11.03.56[kr/s],.95)</f>
        <v>0</v>
      </c>
      <c r="H37" s="1">
        <f>PERCENTILE(Ctrl.c18guds.847c8e32.tegu.2016.09.07.11.03.56[kw/s],.95)</f>
        <v>0</v>
      </c>
      <c r="I37" s="1">
        <f>PERCENTILE(Ctrl.c18guds.847c8e32.tegu.2016.09.07.11.03.56[wait],.95)</f>
        <v>0</v>
      </c>
      <c r="J37" s="1">
        <f>PERCENTILE(Ctrl.c18guds.847c8e32.tegu.2016.09.07.11.03.56[actv],.95)</f>
        <v>0</v>
      </c>
      <c r="K37" s="1">
        <f>PERCENTILE(Ctrl.c18guds.847c8e32.tegu.2016.09.07.11.03.56[wsvc_t],.95)</f>
        <v>0</v>
      </c>
      <c r="L37" s="1">
        <f>PERCENTILE(Ctrl.c18guds.847c8e32.tegu.2016.09.07.11.03.56[asvc_t],.95)</f>
        <v>0</v>
      </c>
    </row>
    <row r="38" spans="3:34">
      <c r="C38" s="1" t="s">
        <v>16</v>
      </c>
      <c r="D38" s="1" t="s">
        <v>19</v>
      </c>
      <c r="E38" s="1">
        <f>MAXA(Ctrl.c18guds.847c8e32.tegu.2016.09.07.11.03.56[r/s])</f>
        <v>0</v>
      </c>
      <c r="F38" s="1">
        <f>MAXA(Ctrl.c18guds.847c8e32.tegu.2016.09.07.11.03.56[w/s])</f>
        <v>0</v>
      </c>
      <c r="G38" s="1">
        <f>MAXA(Ctrl.c18guds.847c8e32.tegu.2016.09.07.11.03.56[kr/s])</f>
        <v>0</v>
      </c>
      <c r="H38" s="1">
        <f>MAXA(Ctrl.c18guds.847c8e32.tegu.2016.09.07.11.03.56[kw/s])</f>
        <v>0</v>
      </c>
      <c r="I38" s="1">
        <f>MAXA(Ctrl.c18guds.847c8e32.tegu.2016.09.07.11.03.56[wait])</f>
        <v>0</v>
      </c>
      <c r="J38" s="1">
        <f>MAXA(Ctrl.c18guds.847c8e32.tegu.2016.09.07.11.03.56[actv])</f>
        <v>0</v>
      </c>
      <c r="K38" s="1">
        <f>MAXA(Ctrl.c18guds.847c8e32.tegu.2016.09.07.11.03.56[wsvc_t])</f>
        <v>0</v>
      </c>
      <c r="L38" s="1">
        <f>MAXA(Ctrl.c18guds.847c8e32.tegu.2016.09.07.11.03.56[asvc_t])</f>
        <v>0</v>
      </c>
    </row>
    <row r="39" spans="3:34">
      <c r="C39" s="1" t="s">
        <v>17</v>
      </c>
      <c r="D39" s="1" t="s">
        <v>19</v>
      </c>
      <c r="E39" s="1">
        <f>MIN(Ctrl.c18guds.847c8e32.tegu.2016.09.07.11.03.56[r/s])</f>
        <v>0</v>
      </c>
      <c r="F39" s="1">
        <f>MIN(Ctrl.c18guds.847c8e32.tegu.2016.09.07.11.03.56[w/s])</f>
        <v>0</v>
      </c>
      <c r="G39" s="1">
        <f>MIN(Ctrl.c18guds.847c8e32.tegu.2016.09.07.11.03.56[kr/s])</f>
        <v>0</v>
      </c>
      <c r="H39" s="1">
        <f>MIN(Ctrl.c18guds.847c8e32.tegu.2016.09.07.11.03.56[kw/s])</f>
        <v>0</v>
      </c>
      <c r="I39" s="1">
        <f>MIN(Ctrl.c18guds.847c8e32.tegu.2016.09.07.11.03.56[wait])</f>
        <v>0</v>
      </c>
      <c r="J39" s="1">
        <f>MIN(Ctrl.c18guds.847c8e32.tegu.2016.09.07.11.03.56[actv])</f>
        <v>0</v>
      </c>
      <c r="K39" s="1">
        <f>MIN(Ctrl.c18guds.847c8e32.tegu.2016.09.07.11.03.56[wsvc_t])</f>
        <v>0</v>
      </c>
      <c r="L39" s="1">
        <f>MIN(Ctrl.c18guds.847c8e32.tegu.2016.09.07.11.03.56[asvc_t])</f>
        <v>0</v>
      </c>
    </row>
    <row r="43" spans="3:34">
      <c r="D43" t="s">
        <v>20</v>
      </c>
      <c r="O43" t="s">
        <v>22</v>
      </c>
      <c r="Z43" t="s">
        <v>23</v>
      </c>
    </row>
    <row r="44" spans="3:34">
      <c r="D44" t="s">
        <v>21</v>
      </c>
      <c r="E44" t="s">
        <v>3</v>
      </c>
      <c r="F44" t="s">
        <v>4</v>
      </c>
      <c r="G44" t="s">
        <v>5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O44" t="s">
        <v>21</v>
      </c>
      <c r="P44" t="s">
        <v>3</v>
      </c>
      <c r="Q44" t="s">
        <v>4</v>
      </c>
      <c r="R44" t="s">
        <v>5</v>
      </c>
      <c r="S44" t="s">
        <v>6</v>
      </c>
      <c r="T44" t="s">
        <v>7</v>
      </c>
      <c r="U44" t="s">
        <v>8</v>
      </c>
      <c r="V44" t="s">
        <v>9</v>
      </c>
      <c r="W44" t="s">
        <v>10</v>
      </c>
      <c r="Z44" t="s">
        <v>21</v>
      </c>
      <c r="AA44" t="s">
        <v>3</v>
      </c>
      <c r="AB44" t="s">
        <v>4</v>
      </c>
      <c r="AC44" t="s">
        <v>5</v>
      </c>
      <c r="AD44" t="s">
        <v>6</v>
      </c>
      <c r="AE44" t="s">
        <v>7</v>
      </c>
      <c r="AF44" t="s">
        <v>8</v>
      </c>
      <c r="AG44" t="s">
        <v>9</v>
      </c>
      <c r="AH44" t="s">
        <v>10</v>
      </c>
    </row>
    <row r="45" spans="3:34">
      <c r="D45" s="2">
        <v>42620.4615972222</v>
      </c>
      <c r="E45" s="1">
        <v>4.2</v>
      </c>
      <c r="F45" s="1">
        <v>2.1</v>
      </c>
      <c r="G45" s="1">
        <v>9.5</v>
      </c>
      <c r="H45" s="1">
        <v>8.5</v>
      </c>
      <c r="I45" s="1">
        <v>0</v>
      </c>
      <c r="J45" s="1">
        <v>0</v>
      </c>
      <c r="K45" s="1">
        <v>0</v>
      </c>
      <c r="L45" s="1">
        <v>5.4</v>
      </c>
      <c r="O45" s="2">
        <v>42620.4615972222</v>
      </c>
      <c r="P45" s="1">
        <v>3.2</v>
      </c>
      <c r="Q45" s="1">
        <v>2.1</v>
      </c>
      <c r="R45" s="1">
        <v>22.8</v>
      </c>
      <c r="S45" s="1">
        <v>8.5</v>
      </c>
      <c r="T45" s="1">
        <v>0</v>
      </c>
      <c r="U45" s="1">
        <v>0</v>
      </c>
      <c r="V45" s="1">
        <v>0</v>
      </c>
      <c r="W45" s="1">
        <v>4.9</v>
      </c>
      <c r="Z45" s="2">
        <v>42620.4615972222</v>
      </c>
      <c r="AA45" s="1">
        <v>19746.3</v>
      </c>
      <c r="AB45" s="1">
        <v>811.9</v>
      </c>
      <c r="AC45" s="1">
        <v>417719.9</v>
      </c>
      <c r="AD45" s="1">
        <v>45312.6</v>
      </c>
      <c r="AE45" s="1">
        <v>0.1</v>
      </c>
      <c r="AF45" s="1">
        <v>62.1</v>
      </c>
      <c r="AG45" s="1">
        <v>0</v>
      </c>
      <c r="AH45" s="1">
        <v>3</v>
      </c>
    </row>
    <row r="46" spans="3:34">
      <c r="D46" s="2">
        <v>42620.4616087963</v>
      </c>
      <c r="E46" s="1">
        <v>203.5</v>
      </c>
      <c r="F46" s="1">
        <v>1.6</v>
      </c>
      <c r="G46" s="1">
        <v>733.1</v>
      </c>
      <c r="H46" s="1">
        <v>6.4</v>
      </c>
      <c r="I46" s="1">
        <v>0</v>
      </c>
      <c r="J46" s="1">
        <v>2.9</v>
      </c>
      <c r="K46" s="1">
        <v>0</v>
      </c>
      <c r="L46" s="1">
        <v>14</v>
      </c>
      <c r="O46" s="2">
        <v>42620.4616087963</v>
      </c>
      <c r="P46" s="1">
        <v>225.1</v>
      </c>
      <c r="Q46" s="1">
        <v>1.6</v>
      </c>
      <c r="R46" s="1">
        <v>729.1</v>
      </c>
      <c r="S46" s="1">
        <v>6.4</v>
      </c>
      <c r="T46" s="1">
        <v>0</v>
      </c>
      <c r="U46" s="1">
        <v>4</v>
      </c>
      <c r="V46" s="1">
        <v>0</v>
      </c>
      <c r="W46" s="1">
        <v>17.8</v>
      </c>
      <c r="Z46" s="2">
        <v>42620.4616087963</v>
      </c>
      <c r="AA46" s="1">
        <v>15956.2</v>
      </c>
      <c r="AB46" s="1">
        <v>1706.4</v>
      </c>
      <c r="AC46" s="1">
        <v>337886.3</v>
      </c>
      <c r="AD46" s="1">
        <v>99740.3</v>
      </c>
      <c r="AE46" s="1">
        <v>0.1</v>
      </c>
      <c r="AF46" s="1">
        <v>48.2</v>
      </c>
      <c r="AG46" s="1">
        <v>0</v>
      </c>
      <c r="AH46" s="1">
        <v>2.7</v>
      </c>
    </row>
    <row r="47" spans="3:34">
      <c r="D47" s="2">
        <v>42620.4616203704</v>
      </c>
      <c r="E47" s="1">
        <v>72.1</v>
      </c>
      <c r="F47" s="1">
        <v>3.9</v>
      </c>
      <c r="G47" s="1">
        <v>278.5</v>
      </c>
      <c r="H47" s="1">
        <v>15.7</v>
      </c>
      <c r="I47" s="1">
        <v>0</v>
      </c>
      <c r="J47" s="1">
        <v>0.9</v>
      </c>
      <c r="K47" s="1">
        <v>0</v>
      </c>
      <c r="L47" s="1">
        <v>11.5</v>
      </c>
      <c r="O47" s="2">
        <v>42620.4616203704</v>
      </c>
      <c r="P47" s="1">
        <v>133.7</v>
      </c>
      <c r="Q47" s="1">
        <v>3.9</v>
      </c>
      <c r="R47" s="1">
        <v>460.7</v>
      </c>
      <c r="S47" s="1">
        <v>15.7</v>
      </c>
      <c r="T47" s="1">
        <v>0</v>
      </c>
      <c r="U47" s="1">
        <v>1.4</v>
      </c>
      <c r="V47" s="1">
        <v>0</v>
      </c>
      <c r="W47" s="1">
        <v>9.9</v>
      </c>
      <c r="Z47" s="2">
        <v>42620.4616203704</v>
      </c>
      <c r="AA47" s="1">
        <v>15324.9</v>
      </c>
      <c r="AB47" s="1">
        <v>651.5</v>
      </c>
      <c r="AC47" s="1">
        <v>315472.7</v>
      </c>
      <c r="AD47" s="1">
        <v>24947.7</v>
      </c>
      <c r="AE47" s="1">
        <v>0.1</v>
      </c>
      <c r="AF47" s="1">
        <v>36.3</v>
      </c>
      <c r="AG47" s="1">
        <v>0</v>
      </c>
      <c r="AH47" s="1">
        <v>2.3</v>
      </c>
    </row>
    <row r="48" spans="3:34">
      <c r="D48" s="2">
        <v>42620.4616319444</v>
      </c>
      <c r="E48" s="1">
        <v>0</v>
      </c>
      <c r="F48" s="1">
        <v>1</v>
      </c>
      <c r="G48" s="1">
        <v>0</v>
      </c>
      <c r="H48" s="1">
        <v>3.9</v>
      </c>
      <c r="I48" s="1">
        <v>0</v>
      </c>
      <c r="J48" s="1">
        <v>0</v>
      </c>
      <c r="K48" s="1">
        <v>0</v>
      </c>
      <c r="L48" s="1">
        <v>9.3</v>
      </c>
      <c r="O48" s="2">
        <v>42620.4616319444</v>
      </c>
      <c r="P48" s="1">
        <v>2</v>
      </c>
      <c r="Q48" s="1">
        <v>1</v>
      </c>
      <c r="R48" s="1">
        <v>3</v>
      </c>
      <c r="S48" s="1">
        <v>3.9</v>
      </c>
      <c r="T48" s="1">
        <v>0</v>
      </c>
      <c r="U48" s="1">
        <v>0</v>
      </c>
      <c r="V48" s="1">
        <v>0</v>
      </c>
      <c r="W48" s="1">
        <v>5.2</v>
      </c>
      <c r="Z48" s="2">
        <v>42620.4616319444</v>
      </c>
      <c r="AA48" s="1">
        <v>18350.5</v>
      </c>
      <c r="AB48" s="1">
        <v>1012.7</v>
      </c>
      <c r="AC48" s="1">
        <v>421036.1</v>
      </c>
      <c r="AD48" s="1">
        <v>35242.1</v>
      </c>
      <c r="AE48" s="1">
        <v>0.1</v>
      </c>
      <c r="AF48" s="1">
        <v>69.1</v>
      </c>
      <c r="AG48" s="1">
        <v>0</v>
      </c>
      <c r="AH48" s="1">
        <v>3.6</v>
      </c>
    </row>
    <row r="49" spans="4:34">
      <c r="D49" s="2">
        <v>42620.4616435185</v>
      </c>
      <c r="E49" s="1">
        <v>18.7</v>
      </c>
      <c r="F49" s="1">
        <v>0.9</v>
      </c>
      <c r="G49" s="1">
        <v>63.6</v>
      </c>
      <c r="H49" s="1">
        <v>3.6</v>
      </c>
      <c r="I49" s="1">
        <v>0</v>
      </c>
      <c r="J49" s="1">
        <v>0.3</v>
      </c>
      <c r="K49" s="1">
        <v>0</v>
      </c>
      <c r="L49" s="1">
        <v>14.1</v>
      </c>
      <c r="O49" s="2">
        <v>42620.4616435185</v>
      </c>
      <c r="P49" s="1">
        <v>32</v>
      </c>
      <c r="Q49" s="1">
        <v>0.9</v>
      </c>
      <c r="R49" s="1">
        <v>143.1</v>
      </c>
      <c r="S49" s="1">
        <v>3.6</v>
      </c>
      <c r="T49" s="1">
        <v>0</v>
      </c>
      <c r="U49" s="1">
        <v>0.7</v>
      </c>
      <c r="V49" s="1">
        <v>0</v>
      </c>
      <c r="W49" s="1">
        <v>20.1</v>
      </c>
      <c r="Z49" s="2">
        <v>42620.4616435185</v>
      </c>
      <c r="AA49" s="1">
        <v>16174.5</v>
      </c>
      <c r="AB49" s="1">
        <v>1916.4</v>
      </c>
      <c r="AC49" s="1">
        <v>380736.1</v>
      </c>
      <c r="AD49" s="1">
        <v>105361.3</v>
      </c>
      <c r="AE49" s="1">
        <v>0.1</v>
      </c>
      <c r="AF49" s="1">
        <v>97.6</v>
      </c>
      <c r="AG49" s="1">
        <v>0</v>
      </c>
      <c r="AH49" s="1">
        <v>5.4</v>
      </c>
    </row>
    <row r="50" spans="4:34">
      <c r="D50" s="2">
        <v>42620.4616550926</v>
      </c>
      <c r="E50" s="1">
        <v>92.6</v>
      </c>
      <c r="F50" s="1">
        <v>4.7</v>
      </c>
      <c r="G50" s="1">
        <v>910.4</v>
      </c>
      <c r="H50" s="1">
        <v>0</v>
      </c>
      <c r="I50" s="1">
        <v>0</v>
      </c>
      <c r="J50" s="1">
        <v>0.1</v>
      </c>
      <c r="K50" s="1">
        <v>0</v>
      </c>
      <c r="L50" s="1">
        <v>1.2</v>
      </c>
      <c r="O50" s="2">
        <v>42620.4616550926</v>
      </c>
      <c r="P50" s="1">
        <v>113.9</v>
      </c>
      <c r="Q50" s="1">
        <v>4.7</v>
      </c>
      <c r="R50" s="1">
        <v>1743.4</v>
      </c>
      <c r="S50" s="1">
        <v>0</v>
      </c>
      <c r="T50" s="1">
        <v>0</v>
      </c>
      <c r="U50" s="1">
        <v>0.4</v>
      </c>
      <c r="V50" s="1">
        <v>0</v>
      </c>
      <c r="W50" s="1">
        <v>3.1</v>
      </c>
      <c r="Z50" s="2">
        <v>42620.4616550926</v>
      </c>
      <c r="AA50" s="1">
        <v>18284.9</v>
      </c>
      <c r="AB50" s="1">
        <v>1182</v>
      </c>
      <c r="AC50" s="1">
        <v>364350.1</v>
      </c>
      <c r="AD50" s="1">
        <v>11659</v>
      </c>
      <c r="AE50" s="1">
        <v>0.1</v>
      </c>
      <c r="AF50" s="1">
        <v>59.6</v>
      </c>
      <c r="AG50" s="1">
        <v>0</v>
      </c>
      <c r="AH50" s="1">
        <v>3.1</v>
      </c>
    </row>
    <row r="51" spans="4:34">
      <c r="D51" s="2">
        <v>42620.4616666667</v>
      </c>
      <c r="E51" s="1">
        <v>54.4</v>
      </c>
      <c r="F51" s="1">
        <v>4.9</v>
      </c>
      <c r="G51" s="1">
        <v>629</v>
      </c>
      <c r="H51" s="1">
        <v>3.9</v>
      </c>
      <c r="I51" s="1">
        <v>0</v>
      </c>
      <c r="J51" s="1">
        <v>0.1</v>
      </c>
      <c r="K51" s="1">
        <v>0</v>
      </c>
      <c r="L51" s="1">
        <v>2.4</v>
      </c>
      <c r="O51" s="2">
        <v>42620.4616666667</v>
      </c>
      <c r="P51" s="1">
        <v>71.9</v>
      </c>
      <c r="Q51" s="1">
        <v>4.9</v>
      </c>
      <c r="R51" s="1">
        <v>1861.5</v>
      </c>
      <c r="S51" s="1">
        <v>3.9</v>
      </c>
      <c r="T51" s="1">
        <v>0</v>
      </c>
      <c r="U51" s="1">
        <v>0.4</v>
      </c>
      <c r="V51" s="1">
        <v>0</v>
      </c>
      <c r="W51" s="1">
        <v>5.1</v>
      </c>
      <c r="Z51" s="2">
        <v>42620.4616666667</v>
      </c>
      <c r="AA51" s="1">
        <v>16042.5</v>
      </c>
      <c r="AB51" s="1">
        <v>913.5</v>
      </c>
      <c r="AC51" s="1">
        <v>360894.1</v>
      </c>
      <c r="AD51" s="1">
        <v>44858.4</v>
      </c>
      <c r="AE51" s="1">
        <v>0.1</v>
      </c>
      <c r="AF51" s="1">
        <v>47.8</v>
      </c>
      <c r="AG51" s="1">
        <v>0</v>
      </c>
      <c r="AH51" s="1">
        <v>2.8</v>
      </c>
    </row>
    <row r="52" spans="4:34">
      <c r="D52" s="2">
        <v>42620.4616782407</v>
      </c>
      <c r="E52" s="1">
        <v>36.3</v>
      </c>
      <c r="F52" s="1">
        <v>0</v>
      </c>
      <c r="G52" s="1">
        <v>2673.4</v>
      </c>
      <c r="H52" s="1">
        <v>0</v>
      </c>
      <c r="I52" s="1">
        <v>0</v>
      </c>
      <c r="J52" s="1">
        <v>0.1</v>
      </c>
      <c r="K52" s="1">
        <v>0</v>
      </c>
      <c r="L52" s="1">
        <v>3.4</v>
      </c>
      <c r="O52" s="2">
        <v>42620.4616782407</v>
      </c>
      <c r="P52" s="1">
        <v>30.2</v>
      </c>
      <c r="Q52" s="1">
        <v>0</v>
      </c>
      <c r="R52" s="1">
        <v>3313.5</v>
      </c>
      <c r="S52" s="1">
        <v>0</v>
      </c>
      <c r="T52" s="1">
        <v>0</v>
      </c>
      <c r="U52" s="1">
        <v>0.1</v>
      </c>
      <c r="V52" s="1">
        <v>0</v>
      </c>
      <c r="W52" s="1">
        <v>2.9</v>
      </c>
      <c r="Z52" s="2">
        <v>42620.4616782407</v>
      </c>
      <c r="AA52" s="1">
        <v>17220.4</v>
      </c>
      <c r="AB52" s="1">
        <v>2785.7</v>
      </c>
      <c r="AC52" s="1">
        <v>399168.2</v>
      </c>
      <c r="AD52" s="1">
        <v>202309.8</v>
      </c>
      <c r="AE52" s="1">
        <v>0.1</v>
      </c>
      <c r="AF52" s="1">
        <v>66.7</v>
      </c>
      <c r="AG52" s="1">
        <v>0</v>
      </c>
      <c r="AH52" s="1">
        <v>3.3</v>
      </c>
    </row>
    <row r="53" spans="4:34">
      <c r="D53" s="2">
        <v>42620.4616898148</v>
      </c>
      <c r="E53" s="1">
        <v>164.1</v>
      </c>
      <c r="F53" s="1">
        <v>8</v>
      </c>
      <c r="G53" s="1">
        <v>16905.2</v>
      </c>
      <c r="H53" s="1">
        <v>0</v>
      </c>
      <c r="I53" s="1">
        <v>0</v>
      </c>
      <c r="J53" s="1">
        <v>4.4</v>
      </c>
      <c r="K53" s="1">
        <v>0</v>
      </c>
      <c r="L53" s="1">
        <v>25.8</v>
      </c>
      <c r="O53" s="2">
        <v>42620.4616898148</v>
      </c>
      <c r="P53" s="1">
        <v>164.1</v>
      </c>
      <c r="Q53" s="1">
        <v>8</v>
      </c>
      <c r="R53" s="1">
        <v>17688.3</v>
      </c>
      <c r="S53" s="1">
        <v>0</v>
      </c>
      <c r="T53" s="1">
        <v>0</v>
      </c>
      <c r="U53" s="1">
        <v>4</v>
      </c>
      <c r="V53" s="1">
        <v>0</v>
      </c>
      <c r="W53" s="1">
        <v>23.4</v>
      </c>
      <c r="Z53" s="2">
        <v>42620.4616898148</v>
      </c>
      <c r="AA53" s="1">
        <v>11824.9</v>
      </c>
      <c r="AB53" s="1">
        <v>915.1</v>
      </c>
      <c r="AC53" s="1">
        <v>183785.5</v>
      </c>
      <c r="AD53" s="1">
        <v>1564.1</v>
      </c>
      <c r="AE53" s="1">
        <v>0</v>
      </c>
      <c r="AF53" s="1">
        <v>19.3</v>
      </c>
      <c r="AG53" s="1">
        <v>0</v>
      </c>
      <c r="AH53" s="1">
        <v>1.5</v>
      </c>
    </row>
    <row r="54" spans="4:34">
      <c r="D54" s="2">
        <v>42620.4617013889</v>
      </c>
      <c r="E54" s="1">
        <v>239.5</v>
      </c>
      <c r="F54" s="1">
        <v>3.5</v>
      </c>
      <c r="G54" s="1">
        <v>30095.4</v>
      </c>
      <c r="H54" s="1">
        <v>3.5</v>
      </c>
      <c r="I54" s="1">
        <v>0</v>
      </c>
      <c r="J54" s="1">
        <v>55.3</v>
      </c>
      <c r="K54" s="1">
        <v>0</v>
      </c>
      <c r="L54" s="1">
        <v>227.5</v>
      </c>
      <c r="O54" s="2">
        <v>42620.4617013889</v>
      </c>
      <c r="P54" s="1">
        <v>295.4</v>
      </c>
      <c r="Q54" s="1">
        <v>2.7</v>
      </c>
      <c r="R54" s="1">
        <v>36588.6</v>
      </c>
      <c r="S54" s="1">
        <v>3.5</v>
      </c>
      <c r="T54" s="1">
        <v>0</v>
      </c>
      <c r="U54" s="1">
        <v>30.3</v>
      </c>
      <c r="V54" s="1">
        <v>0</v>
      </c>
      <c r="W54" s="1">
        <v>101.6</v>
      </c>
      <c r="Z54" s="2">
        <v>42620.4617013889</v>
      </c>
      <c r="AA54" s="1">
        <v>13208.4</v>
      </c>
      <c r="AB54" s="1">
        <v>404.6</v>
      </c>
      <c r="AC54" s="1">
        <v>243009.3</v>
      </c>
      <c r="AD54" s="1">
        <v>3694.5</v>
      </c>
      <c r="AE54" s="1">
        <v>0.1</v>
      </c>
      <c r="AF54" s="1">
        <v>35.1</v>
      </c>
      <c r="AG54" s="1">
        <v>0</v>
      </c>
      <c r="AH54" s="1">
        <v>2.6</v>
      </c>
    </row>
    <row r="55" spans="4:34">
      <c r="D55" s="2">
        <v>42620.461712963</v>
      </c>
      <c r="E55" s="1">
        <v>67.6</v>
      </c>
      <c r="F55" s="1">
        <v>181</v>
      </c>
      <c r="G55" s="1">
        <v>8360.3</v>
      </c>
      <c r="H55" s="1">
        <v>19749.4</v>
      </c>
      <c r="I55" s="1">
        <v>0</v>
      </c>
      <c r="J55" s="1">
        <v>88</v>
      </c>
      <c r="K55" s="1">
        <v>0</v>
      </c>
      <c r="L55" s="1">
        <v>354</v>
      </c>
      <c r="O55" s="2">
        <v>42620.461712963</v>
      </c>
      <c r="P55" s="1">
        <v>53.9</v>
      </c>
      <c r="Q55" s="1">
        <v>194.8</v>
      </c>
      <c r="R55" s="1">
        <v>5446.3</v>
      </c>
      <c r="S55" s="1">
        <v>20268</v>
      </c>
      <c r="T55" s="1">
        <v>0</v>
      </c>
      <c r="U55" s="1">
        <v>81.5</v>
      </c>
      <c r="V55" s="1">
        <v>0</v>
      </c>
      <c r="W55" s="1">
        <v>327.8</v>
      </c>
      <c r="Z55" s="2">
        <v>42620.461712963</v>
      </c>
      <c r="AA55" s="1">
        <v>13316.6</v>
      </c>
      <c r="AB55" s="1">
        <v>743.8</v>
      </c>
      <c r="AC55" s="1">
        <v>271700.3</v>
      </c>
      <c r="AD55" s="1">
        <v>5115.8</v>
      </c>
      <c r="AE55" s="1">
        <v>0.1</v>
      </c>
      <c r="AF55" s="1">
        <v>30.8</v>
      </c>
      <c r="AG55" s="1">
        <v>0</v>
      </c>
      <c r="AH55" s="1">
        <v>2.2</v>
      </c>
    </row>
    <row r="56" spans="4:34">
      <c r="D56" s="2">
        <v>42620.461724537</v>
      </c>
      <c r="E56" s="1">
        <v>216.4</v>
      </c>
      <c r="F56" s="1">
        <v>12.8</v>
      </c>
      <c r="G56" s="1">
        <v>25502.1</v>
      </c>
      <c r="H56" s="1">
        <v>1252.7</v>
      </c>
      <c r="I56" s="1">
        <v>0</v>
      </c>
      <c r="J56" s="1">
        <v>37.3</v>
      </c>
      <c r="K56" s="1">
        <v>0</v>
      </c>
      <c r="L56" s="1">
        <v>162.6</v>
      </c>
      <c r="O56" s="2">
        <v>42620.461724537</v>
      </c>
      <c r="P56" s="1">
        <v>205.6</v>
      </c>
      <c r="Q56" s="1">
        <v>10.8</v>
      </c>
      <c r="R56" s="1">
        <v>23840.9</v>
      </c>
      <c r="S56" s="1">
        <v>807.6</v>
      </c>
      <c r="T56" s="1">
        <v>0</v>
      </c>
      <c r="U56" s="1">
        <v>40.1</v>
      </c>
      <c r="V56" s="1">
        <v>0</v>
      </c>
      <c r="W56" s="1">
        <v>185.5</v>
      </c>
      <c r="Z56" s="2">
        <v>42620.461724537</v>
      </c>
      <c r="AA56" s="1">
        <v>17980.9</v>
      </c>
      <c r="AB56" s="1">
        <v>546.9</v>
      </c>
      <c r="AC56" s="1">
        <v>382730</v>
      </c>
      <c r="AD56" s="1">
        <v>1109.5</v>
      </c>
      <c r="AE56" s="1">
        <v>0.1</v>
      </c>
      <c r="AF56" s="1">
        <v>59.6</v>
      </c>
      <c r="AG56" s="1">
        <v>0</v>
      </c>
      <c r="AH56" s="1">
        <v>3.2</v>
      </c>
    </row>
    <row r="57" spans="4:34">
      <c r="D57" s="2">
        <v>42620.4617361111</v>
      </c>
      <c r="E57" s="1">
        <v>74.1</v>
      </c>
      <c r="F57" s="1">
        <v>80.9</v>
      </c>
      <c r="G57" s="1">
        <v>2729.9</v>
      </c>
      <c r="H57" s="1">
        <v>576.7</v>
      </c>
      <c r="I57" s="1">
        <v>0</v>
      </c>
      <c r="J57" s="1">
        <v>6</v>
      </c>
      <c r="K57" s="1">
        <v>0</v>
      </c>
      <c r="L57" s="1">
        <v>38.4</v>
      </c>
      <c r="O57" s="2">
        <v>42620.4617361111</v>
      </c>
      <c r="P57" s="1">
        <v>101.4</v>
      </c>
      <c r="Q57" s="1">
        <v>75</v>
      </c>
      <c r="R57" s="1">
        <v>7299</v>
      </c>
      <c r="S57" s="1">
        <v>554.2</v>
      </c>
      <c r="T57" s="1">
        <v>0</v>
      </c>
      <c r="U57" s="1">
        <v>13.5</v>
      </c>
      <c r="V57" s="1">
        <v>0</v>
      </c>
      <c r="W57" s="1">
        <v>76.8</v>
      </c>
      <c r="Z57" s="2">
        <v>42620.4617361111</v>
      </c>
      <c r="AA57" s="1">
        <v>5257.1</v>
      </c>
      <c r="AB57" s="1">
        <v>16389.9</v>
      </c>
      <c r="AC57" s="1">
        <v>167283.5</v>
      </c>
      <c r="AD57" s="1">
        <v>1212860.8</v>
      </c>
      <c r="AE57" s="1">
        <v>0.1</v>
      </c>
      <c r="AF57" s="1">
        <v>49</v>
      </c>
      <c r="AG57" s="1">
        <v>0</v>
      </c>
      <c r="AH57" s="1">
        <v>2.3</v>
      </c>
    </row>
    <row r="58" spans="4:34">
      <c r="D58" s="2">
        <v>42620.4617476852</v>
      </c>
      <c r="E58" s="1">
        <v>11.1</v>
      </c>
      <c r="F58" s="1">
        <v>134.3</v>
      </c>
      <c r="G58" s="1">
        <v>69</v>
      </c>
      <c r="H58" s="1">
        <v>1901.4</v>
      </c>
      <c r="I58" s="1">
        <v>0</v>
      </c>
      <c r="J58" s="1">
        <v>5.7</v>
      </c>
      <c r="K58" s="1">
        <v>0</v>
      </c>
      <c r="L58" s="1">
        <v>39.2</v>
      </c>
      <c r="O58" s="2">
        <v>42620.4617476852</v>
      </c>
      <c r="P58" s="1">
        <v>1.2</v>
      </c>
      <c r="Q58" s="1">
        <v>141.7</v>
      </c>
      <c r="R58" s="1">
        <v>2.5</v>
      </c>
      <c r="S58" s="1">
        <v>1934.1</v>
      </c>
      <c r="T58" s="1">
        <v>0</v>
      </c>
      <c r="U58" s="1">
        <v>7.4</v>
      </c>
      <c r="V58" s="1">
        <v>0</v>
      </c>
      <c r="W58" s="1">
        <v>51.9</v>
      </c>
      <c r="Z58" s="2">
        <v>42620.4617476852</v>
      </c>
      <c r="AA58" s="1">
        <v>11867.2</v>
      </c>
      <c r="AB58" s="1">
        <v>19461.7</v>
      </c>
      <c r="AC58" s="1">
        <v>297342.8</v>
      </c>
      <c r="AD58" s="1">
        <v>451956</v>
      </c>
      <c r="AE58" s="1">
        <v>0.2</v>
      </c>
      <c r="AF58" s="1">
        <v>73</v>
      </c>
      <c r="AG58" s="1">
        <v>0</v>
      </c>
      <c r="AH58" s="1">
        <v>2.3</v>
      </c>
    </row>
    <row r="59" spans="4:34">
      <c r="D59" s="2">
        <v>42620.4617592593</v>
      </c>
      <c r="E59" s="1">
        <v>74.8</v>
      </c>
      <c r="F59" s="1">
        <v>10.3</v>
      </c>
      <c r="G59" s="1">
        <v>150.4</v>
      </c>
      <c r="H59" s="1">
        <v>18.7</v>
      </c>
      <c r="I59" s="1">
        <v>0</v>
      </c>
      <c r="J59" s="1">
        <v>1.8</v>
      </c>
      <c r="K59" s="1">
        <v>0</v>
      </c>
      <c r="L59" s="1">
        <v>20.7</v>
      </c>
      <c r="O59" s="2">
        <v>42620.4617592593</v>
      </c>
      <c r="P59" s="1">
        <v>67.4</v>
      </c>
      <c r="Q59" s="1">
        <v>8.4</v>
      </c>
      <c r="R59" s="1">
        <v>140.1</v>
      </c>
      <c r="S59" s="1">
        <v>18.7</v>
      </c>
      <c r="T59" s="1">
        <v>0</v>
      </c>
      <c r="U59" s="1">
        <v>2</v>
      </c>
      <c r="V59" s="1">
        <v>0</v>
      </c>
      <c r="W59" s="1">
        <v>26.5</v>
      </c>
      <c r="Z59" s="2">
        <v>42620.4617592593</v>
      </c>
      <c r="AA59" s="1">
        <v>2970.8</v>
      </c>
      <c r="AB59" s="1">
        <v>14806.3</v>
      </c>
      <c r="AC59" s="1">
        <v>52991.6</v>
      </c>
      <c r="AD59" s="1">
        <v>461581.5</v>
      </c>
      <c r="AE59" s="1">
        <v>0.1</v>
      </c>
      <c r="AF59" s="1">
        <v>24.9</v>
      </c>
      <c r="AG59" s="1">
        <v>0</v>
      </c>
      <c r="AH59" s="1">
        <v>1.4</v>
      </c>
    </row>
    <row r="60" spans="4:34">
      <c r="D60" s="2">
        <v>42620.4617708333</v>
      </c>
      <c r="E60" s="1">
        <v>18.2</v>
      </c>
      <c r="F60" s="1">
        <v>0</v>
      </c>
      <c r="G60" s="1">
        <v>79.4</v>
      </c>
      <c r="H60" s="1">
        <v>0</v>
      </c>
      <c r="I60" s="1">
        <v>0</v>
      </c>
      <c r="J60" s="1">
        <v>0.2</v>
      </c>
      <c r="K60" s="1">
        <v>0</v>
      </c>
      <c r="L60" s="1">
        <v>10.7</v>
      </c>
      <c r="O60" s="2">
        <v>42620.4617708333</v>
      </c>
      <c r="P60" s="1">
        <v>24.7</v>
      </c>
      <c r="Q60" s="1">
        <v>2.1</v>
      </c>
      <c r="R60" s="1">
        <v>46.2</v>
      </c>
      <c r="S60" s="1">
        <v>0</v>
      </c>
      <c r="T60" s="1">
        <v>0</v>
      </c>
      <c r="U60" s="1">
        <v>0.2</v>
      </c>
      <c r="V60" s="1">
        <v>0</v>
      </c>
      <c r="W60" s="1">
        <v>8.9</v>
      </c>
      <c r="Z60" s="2">
        <v>42620.4617708333</v>
      </c>
      <c r="AA60" s="1">
        <v>5754.5</v>
      </c>
      <c r="AB60" s="1">
        <v>13871.1</v>
      </c>
      <c r="AC60" s="1">
        <v>300910.5</v>
      </c>
      <c r="AD60" s="1">
        <v>501879</v>
      </c>
      <c r="AE60" s="1">
        <v>0.1</v>
      </c>
      <c r="AF60" s="1">
        <v>65.7</v>
      </c>
      <c r="AG60" s="1">
        <v>0</v>
      </c>
      <c r="AH60" s="1">
        <v>3.3</v>
      </c>
    </row>
    <row r="61" spans="4:34">
      <c r="D61" s="2">
        <v>42620.4617824074</v>
      </c>
      <c r="E61" s="1">
        <v>59.9</v>
      </c>
      <c r="F61" s="1">
        <v>7.9</v>
      </c>
      <c r="G61" s="1">
        <v>302.1</v>
      </c>
      <c r="H61" s="1">
        <v>0</v>
      </c>
      <c r="I61" s="1">
        <v>0</v>
      </c>
      <c r="J61" s="1">
        <v>0.3</v>
      </c>
      <c r="K61" s="1">
        <v>0</v>
      </c>
      <c r="L61" s="1">
        <v>5.1</v>
      </c>
      <c r="O61" s="2">
        <v>42620.4617824074</v>
      </c>
      <c r="P61" s="1">
        <v>46.1</v>
      </c>
      <c r="Q61" s="1">
        <v>7.9</v>
      </c>
      <c r="R61" s="1">
        <v>37.1</v>
      </c>
      <c r="S61" s="1">
        <v>0</v>
      </c>
      <c r="T61" s="1">
        <v>0</v>
      </c>
      <c r="U61" s="1">
        <v>0.3</v>
      </c>
      <c r="V61" s="1">
        <v>0</v>
      </c>
      <c r="W61" s="1">
        <v>4.9</v>
      </c>
      <c r="Z61" s="2">
        <v>42620.4617824074</v>
      </c>
      <c r="AA61" s="1">
        <v>11838.2</v>
      </c>
      <c r="AB61" s="1">
        <v>2912.4</v>
      </c>
      <c r="AC61" s="1">
        <v>283862.7</v>
      </c>
      <c r="AD61" s="1">
        <v>197067.6</v>
      </c>
      <c r="AE61" s="1">
        <v>0.1</v>
      </c>
      <c r="AF61" s="1">
        <v>40.4</v>
      </c>
      <c r="AG61" s="1">
        <v>0</v>
      </c>
      <c r="AH61" s="1">
        <v>2.7</v>
      </c>
    </row>
    <row r="62" spans="4:34">
      <c r="D62" s="2">
        <v>42620.4617939815</v>
      </c>
      <c r="E62" s="1">
        <v>7.1</v>
      </c>
      <c r="F62" s="1">
        <v>2.8</v>
      </c>
      <c r="G62" s="1">
        <v>2.9</v>
      </c>
      <c r="H62" s="1">
        <v>0</v>
      </c>
      <c r="I62" s="1">
        <v>0</v>
      </c>
      <c r="J62" s="1">
        <v>0</v>
      </c>
      <c r="K62" s="1">
        <v>0</v>
      </c>
      <c r="L62" s="1">
        <v>1.3</v>
      </c>
      <c r="O62" s="2">
        <v>42620.4617939815</v>
      </c>
      <c r="P62" s="1">
        <v>5.7</v>
      </c>
      <c r="Q62" s="1">
        <v>2.8</v>
      </c>
      <c r="R62" s="1">
        <v>1.5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Z62" s="2">
        <v>42620.4617939815</v>
      </c>
      <c r="AA62" s="1">
        <v>10956.1</v>
      </c>
      <c r="AB62" s="1">
        <v>1321.8</v>
      </c>
      <c r="AC62" s="1">
        <v>215856</v>
      </c>
      <c r="AD62" s="1">
        <v>6125.1</v>
      </c>
      <c r="AE62" s="1">
        <v>0.1</v>
      </c>
      <c r="AF62" s="1">
        <v>29.5</v>
      </c>
      <c r="AG62" s="1">
        <v>0</v>
      </c>
      <c r="AH62" s="1">
        <v>2.4</v>
      </c>
    </row>
    <row r="63" spans="4:34">
      <c r="D63" s="2">
        <v>42620.4618055556</v>
      </c>
      <c r="E63" s="1">
        <v>14.5</v>
      </c>
      <c r="F63" s="1">
        <v>7.3</v>
      </c>
      <c r="G63" s="1">
        <v>3.9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O63" s="2">
        <v>42620.4618055556</v>
      </c>
      <c r="P63" s="1">
        <v>18.1</v>
      </c>
      <c r="Q63" s="1">
        <v>7.3</v>
      </c>
      <c r="R63" s="1">
        <v>237.7</v>
      </c>
      <c r="S63" s="1">
        <v>0</v>
      </c>
      <c r="T63" s="1">
        <v>0</v>
      </c>
      <c r="U63" s="1">
        <v>0</v>
      </c>
      <c r="V63" s="1">
        <v>0</v>
      </c>
      <c r="W63" s="1">
        <v>0.9</v>
      </c>
      <c r="Z63" s="2">
        <v>42620.4618055556</v>
      </c>
      <c r="AA63" s="1">
        <v>11272.2</v>
      </c>
      <c r="AB63" s="1">
        <v>953.6</v>
      </c>
      <c r="AC63" s="1">
        <v>201065.3</v>
      </c>
      <c r="AD63" s="1">
        <v>884.7</v>
      </c>
      <c r="AE63" s="1">
        <v>0</v>
      </c>
      <c r="AF63" s="1">
        <v>22.1</v>
      </c>
      <c r="AG63" s="1">
        <v>0</v>
      </c>
      <c r="AH63" s="1">
        <v>1.8</v>
      </c>
    </row>
    <row r="64" spans="4:34">
      <c r="D64" s="2">
        <v>42620.4628587963</v>
      </c>
      <c r="E64" s="1">
        <v>5.9</v>
      </c>
      <c r="F64" s="1">
        <v>0</v>
      </c>
      <c r="G64" s="1">
        <v>18.2</v>
      </c>
      <c r="H64" s="1">
        <v>0</v>
      </c>
      <c r="I64" s="1">
        <v>0</v>
      </c>
      <c r="J64" s="1">
        <v>0</v>
      </c>
      <c r="K64" s="1">
        <v>0</v>
      </c>
      <c r="L64" s="1">
        <v>2.8</v>
      </c>
      <c r="O64" s="2">
        <v>42620.4628587963</v>
      </c>
      <c r="P64" s="1">
        <v>3.9</v>
      </c>
      <c r="Q64" s="1">
        <v>0</v>
      </c>
      <c r="R64" s="1">
        <v>5.4</v>
      </c>
      <c r="S64" s="1">
        <v>0</v>
      </c>
      <c r="T64" s="1">
        <v>0</v>
      </c>
      <c r="U64" s="1">
        <v>0</v>
      </c>
      <c r="V64" s="1">
        <v>0</v>
      </c>
      <c r="W64" s="1">
        <v>6.9</v>
      </c>
      <c r="Z64" s="2">
        <v>42620.4628587963</v>
      </c>
      <c r="AA64" s="1">
        <v>16703.8</v>
      </c>
      <c r="AB64" s="1">
        <v>1710.1</v>
      </c>
      <c r="AC64" s="1">
        <v>367366.2</v>
      </c>
      <c r="AD64" s="1">
        <v>71401.5</v>
      </c>
      <c r="AE64" s="1">
        <v>0.1</v>
      </c>
      <c r="AF64" s="1">
        <v>76.5</v>
      </c>
      <c r="AG64" s="1">
        <v>0</v>
      </c>
      <c r="AH64" s="1">
        <v>4.2</v>
      </c>
    </row>
    <row r="65" spans="4:34">
      <c r="D65" s="2">
        <v>42620.4628703704</v>
      </c>
      <c r="E65" s="1">
        <v>0</v>
      </c>
      <c r="F65" s="1">
        <v>2</v>
      </c>
      <c r="G65" s="1">
        <v>0</v>
      </c>
      <c r="H65" s="1">
        <v>8.2</v>
      </c>
      <c r="I65" s="1">
        <v>0</v>
      </c>
      <c r="J65" s="1">
        <v>0</v>
      </c>
      <c r="K65" s="1">
        <v>0</v>
      </c>
      <c r="L65" s="1">
        <v>4</v>
      </c>
      <c r="O65" s="2">
        <v>42620.4628703704</v>
      </c>
      <c r="P65" s="1">
        <v>1</v>
      </c>
      <c r="Q65" s="1">
        <v>2</v>
      </c>
      <c r="R65" s="1">
        <v>4.1</v>
      </c>
      <c r="S65" s="1">
        <v>8.2</v>
      </c>
      <c r="T65" s="1">
        <v>0</v>
      </c>
      <c r="U65" s="1">
        <v>0</v>
      </c>
      <c r="V65" s="1">
        <v>0</v>
      </c>
      <c r="W65" s="1">
        <v>9.1</v>
      </c>
      <c r="Z65" s="2">
        <v>42620.4628703704</v>
      </c>
      <c r="AA65" s="1">
        <v>16379.4</v>
      </c>
      <c r="AB65" s="1">
        <v>1502.8</v>
      </c>
      <c r="AC65" s="1">
        <v>347069.6</v>
      </c>
      <c r="AD65" s="1">
        <v>47337.8</v>
      </c>
      <c r="AE65" s="1">
        <v>0.1</v>
      </c>
      <c r="AF65" s="1">
        <v>44.6</v>
      </c>
      <c r="AG65" s="1">
        <v>0</v>
      </c>
      <c r="AH65" s="1">
        <v>2.5</v>
      </c>
    </row>
    <row r="66" spans="4:34">
      <c r="D66" s="2">
        <v>42620.4628819444</v>
      </c>
      <c r="E66" s="1">
        <v>127.1</v>
      </c>
      <c r="F66" s="1">
        <v>1</v>
      </c>
      <c r="G66" s="1">
        <v>2081.8</v>
      </c>
      <c r="H66" s="1">
        <v>4</v>
      </c>
      <c r="I66" s="1">
        <v>0</v>
      </c>
      <c r="J66" s="1">
        <v>1.6</v>
      </c>
      <c r="K66" s="1">
        <v>0</v>
      </c>
      <c r="L66" s="1">
        <v>12.3</v>
      </c>
      <c r="O66" s="2">
        <v>42620.4628819444</v>
      </c>
      <c r="P66" s="1">
        <v>139.1</v>
      </c>
      <c r="Q66" s="1">
        <v>1</v>
      </c>
      <c r="R66" s="1">
        <v>1559.3</v>
      </c>
      <c r="S66" s="1">
        <v>4</v>
      </c>
      <c r="T66" s="1">
        <v>0</v>
      </c>
      <c r="U66" s="1">
        <v>2.1</v>
      </c>
      <c r="V66" s="1">
        <v>0</v>
      </c>
      <c r="W66" s="1">
        <v>15.3</v>
      </c>
      <c r="Z66" s="2">
        <v>42620.4628819444</v>
      </c>
      <c r="AA66" s="1">
        <v>12373.6</v>
      </c>
      <c r="AB66" s="1">
        <v>662.6</v>
      </c>
      <c r="AC66" s="1">
        <v>210808</v>
      </c>
      <c r="AD66" s="1">
        <v>19496.7</v>
      </c>
      <c r="AE66" s="1">
        <v>0.1</v>
      </c>
      <c r="AF66" s="1">
        <v>35.8</v>
      </c>
      <c r="AG66" s="1">
        <v>0</v>
      </c>
      <c r="AH66" s="1">
        <v>2.7</v>
      </c>
    </row>
    <row r="67" spans="4:34">
      <c r="D67" s="2">
        <v>42620.4628935185</v>
      </c>
      <c r="E67" s="1">
        <v>61.7</v>
      </c>
      <c r="F67" s="1">
        <v>0</v>
      </c>
      <c r="G67" s="1">
        <v>2456.2</v>
      </c>
      <c r="H67" s="1">
        <v>0</v>
      </c>
      <c r="I67" s="1">
        <v>0</v>
      </c>
      <c r="J67" s="1">
        <v>0.4</v>
      </c>
      <c r="K67" s="1">
        <v>0</v>
      </c>
      <c r="L67" s="1">
        <v>6.7</v>
      </c>
      <c r="O67" s="2">
        <v>42620.4628935185</v>
      </c>
      <c r="P67" s="1">
        <v>82.3</v>
      </c>
      <c r="Q67" s="1">
        <v>0</v>
      </c>
      <c r="R67" s="1">
        <v>2493.7</v>
      </c>
      <c r="S67" s="1">
        <v>0</v>
      </c>
      <c r="T67" s="1">
        <v>0</v>
      </c>
      <c r="U67" s="1">
        <v>0.5</v>
      </c>
      <c r="V67" s="1">
        <v>0</v>
      </c>
      <c r="W67" s="1">
        <v>6.5</v>
      </c>
      <c r="Z67" s="2">
        <v>42620.4628935185</v>
      </c>
      <c r="AA67" s="1">
        <v>13651.3</v>
      </c>
      <c r="AB67" s="1">
        <v>722</v>
      </c>
      <c r="AC67" s="1">
        <v>326326.9</v>
      </c>
      <c r="AD67" s="1">
        <v>21012.8</v>
      </c>
      <c r="AE67" s="1">
        <v>0.1</v>
      </c>
      <c r="AF67" s="1">
        <v>64.3</v>
      </c>
      <c r="AG67" s="1">
        <v>0</v>
      </c>
      <c r="AH67" s="1">
        <v>4.5</v>
      </c>
    </row>
    <row r="68" spans="4:34">
      <c r="D68" s="2">
        <v>42620.4629050926</v>
      </c>
      <c r="E68" s="1">
        <v>69</v>
      </c>
      <c r="F68" s="1">
        <v>0</v>
      </c>
      <c r="G68" s="1">
        <v>1455.8</v>
      </c>
      <c r="H68" s="1">
        <v>0</v>
      </c>
      <c r="I68" s="1">
        <v>0</v>
      </c>
      <c r="J68" s="1">
        <v>0.5</v>
      </c>
      <c r="K68" s="1">
        <v>0</v>
      </c>
      <c r="L68" s="1">
        <v>7.1</v>
      </c>
      <c r="O68" s="2">
        <v>42620.4629050926</v>
      </c>
      <c r="P68" s="1">
        <v>65.1</v>
      </c>
      <c r="Q68" s="1">
        <v>0</v>
      </c>
      <c r="R68" s="1">
        <v>1389.7</v>
      </c>
      <c r="S68" s="1">
        <v>0</v>
      </c>
      <c r="T68" s="1">
        <v>0</v>
      </c>
      <c r="U68" s="1">
        <v>0.5</v>
      </c>
      <c r="V68" s="1">
        <v>0</v>
      </c>
      <c r="W68" s="1">
        <v>7</v>
      </c>
      <c r="Z68" s="2">
        <v>42620.4629050926</v>
      </c>
      <c r="AA68" s="1">
        <v>15330.2</v>
      </c>
      <c r="AB68" s="1">
        <v>520.8</v>
      </c>
      <c r="AC68" s="1">
        <v>331297.9</v>
      </c>
      <c r="AD68" s="1">
        <v>19669.3</v>
      </c>
      <c r="AE68" s="1">
        <v>0.1</v>
      </c>
      <c r="AF68" s="1">
        <v>38.9</v>
      </c>
      <c r="AG68" s="1">
        <v>0</v>
      </c>
      <c r="AH68" s="1">
        <v>2.5</v>
      </c>
    </row>
    <row r="69" spans="4:34">
      <c r="D69" s="2">
        <v>42620.4629166667</v>
      </c>
      <c r="E69" s="1">
        <v>72.4</v>
      </c>
      <c r="F69" s="1">
        <v>8.9</v>
      </c>
      <c r="G69" s="1">
        <v>1667.4</v>
      </c>
      <c r="H69" s="1">
        <v>4</v>
      </c>
      <c r="I69" s="1">
        <v>0</v>
      </c>
      <c r="J69" s="1">
        <v>0.4</v>
      </c>
      <c r="K69" s="1">
        <v>0</v>
      </c>
      <c r="L69" s="1">
        <v>5.5</v>
      </c>
      <c r="O69" s="2">
        <v>42620.4629166667</v>
      </c>
      <c r="P69" s="1">
        <v>76.4</v>
      </c>
      <c r="Q69" s="1">
        <v>8.9</v>
      </c>
      <c r="R69" s="1">
        <v>1221</v>
      </c>
      <c r="S69" s="1">
        <v>4</v>
      </c>
      <c r="T69" s="1">
        <v>0</v>
      </c>
      <c r="U69" s="1">
        <v>0.4</v>
      </c>
      <c r="V69" s="1">
        <v>0</v>
      </c>
      <c r="W69" s="1">
        <v>5.1</v>
      </c>
      <c r="Z69" s="2">
        <v>42620.4629166667</v>
      </c>
      <c r="AA69" s="1">
        <v>17467</v>
      </c>
      <c r="AB69" s="1">
        <v>1153.8</v>
      </c>
      <c r="AC69" s="1">
        <v>359096.1</v>
      </c>
      <c r="AD69" s="1">
        <v>23174.3</v>
      </c>
      <c r="AE69" s="1">
        <v>0.1</v>
      </c>
      <c r="AF69" s="1">
        <v>54.5</v>
      </c>
      <c r="AG69" s="1">
        <v>0</v>
      </c>
      <c r="AH69" s="1">
        <v>2.9</v>
      </c>
    </row>
    <row r="70" spans="4:34">
      <c r="D70" s="2">
        <v>42620.4629282407</v>
      </c>
      <c r="E70" s="1">
        <v>3</v>
      </c>
      <c r="F70" s="1">
        <v>0</v>
      </c>
      <c r="G70" s="1">
        <v>158</v>
      </c>
      <c r="H70" s="1">
        <v>0</v>
      </c>
      <c r="I70" s="1">
        <v>0</v>
      </c>
      <c r="J70" s="1">
        <v>0</v>
      </c>
      <c r="K70" s="1">
        <v>0</v>
      </c>
      <c r="L70" s="1">
        <v>8.2</v>
      </c>
      <c r="O70" s="2">
        <v>42620.4629282407</v>
      </c>
      <c r="P70" s="1">
        <v>7</v>
      </c>
      <c r="Q70" s="1">
        <v>0</v>
      </c>
      <c r="R70" s="1">
        <v>315.5</v>
      </c>
      <c r="S70" s="1">
        <v>0</v>
      </c>
      <c r="T70" s="1">
        <v>0</v>
      </c>
      <c r="U70" s="1">
        <v>0.1</v>
      </c>
      <c r="V70" s="1">
        <v>0</v>
      </c>
      <c r="W70" s="1">
        <v>8.6</v>
      </c>
      <c r="Z70" s="2">
        <v>42620.4629282407</v>
      </c>
      <c r="AA70" s="1">
        <v>15557</v>
      </c>
      <c r="AB70" s="1">
        <v>659.8</v>
      </c>
      <c r="AC70" s="1">
        <v>317739.2</v>
      </c>
      <c r="AD70" s="1">
        <v>26256.3</v>
      </c>
      <c r="AE70" s="1">
        <v>0.1</v>
      </c>
      <c r="AF70" s="1">
        <v>43.1</v>
      </c>
      <c r="AG70" s="1">
        <v>0</v>
      </c>
      <c r="AH70" s="1">
        <v>2.7</v>
      </c>
    </row>
    <row r="71" spans="4:34">
      <c r="D71" s="2">
        <v>42620.4629398148</v>
      </c>
      <c r="E71" s="1">
        <v>14.6</v>
      </c>
      <c r="F71" s="1">
        <v>7.3</v>
      </c>
      <c r="G71" s="1">
        <v>3.9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O71" s="2">
        <v>42620.4629398148</v>
      </c>
      <c r="P71" s="1">
        <v>14.6</v>
      </c>
      <c r="Q71" s="1">
        <v>7.3</v>
      </c>
      <c r="R71" s="1">
        <v>3.9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Z71" s="2">
        <v>42620.4629398148</v>
      </c>
      <c r="AA71" s="1">
        <v>15217.9</v>
      </c>
      <c r="AB71" s="1">
        <v>1197.8</v>
      </c>
      <c r="AC71" s="1">
        <v>265222.7</v>
      </c>
      <c r="AD71" s="1">
        <v>51373.2</v>
      </c>
      <c r="AE71" s="1">
        <v>0.1</v>
      </c>
      <c r="AF71" s="1">
        <v>39</v>
      </c>
      <c r="AG71" s="1">
        <v>0</v>
      </c>
      <c r="AH71" s="1">
        <v>2.4</v>
      </c>
    </row>
    <row r="72" spans="4:34">
      <c r="D72" s="2">
        <v>42620.4629513889</v>
      </c>
      <c r="E72" s="1">
        <v>0</v>
      </c>
      <c r="F72" s="1">
        <v>0.9</v>
      </c>
      <c r="G72" s="1">
        <v>0</v>
      </c>
      <c r="H72" s="1">
        <v>3.7</v>
      </c>
      <c r="I72" s="1">
        <v>0</v>
      </c>
      <c r="J72" s="1">
        <v>0</v>
      </c>
      <c r="K72" s="1">
        <v>0</v>
      </c>
      <c r="L72" s="1">
        <v>8.9</v>
      </c>
      <c r="O72" s="2">
        <v>42620.4629513889</v>
      </c>
      <c r="P72" s="1">
        <v>0.9</v>
      </c>
      <c r="Q72" s="1">
        <v>0.9</v>
      </c>
      <c r="R72" s="1">
        <v>0.5</v>
      </c>
      <c r="S72" s="1">
        <v>3.7</v>
      </c>
      <c r="T72" s="1">
        <v>0</v>
      </c>
      <c r="U72" s="1">
        <v>0</v>
      </c>
      <c r="V72" s="1">
        <v>0</v>
      </c>
      <c r="W72" s="1">
        <v>3.9</v>
      </c>
      <c r="Z72" s="2">
        <v>42620.4629513889</v>
      </c>
      <c r="AA72" s="1">
        <v>16327.8</v>
      </c>
      <c r="AB72" s="1">
        <v>752.4</v>
      </c>
      <c r="AC72" s="1">
        <v>294061.9</v>
      </c>
      <c r="AD72" s="1">
        <v>65509.2</v>
      </c>
      <c r="AE72" s="1">
        <v>0.1</v>
      </c>
      <c r="AF72" s="1">
        <v>47.3</v>
      </c>
      <c r="AG72" s="1">
        <v>0</v>
      </c>
      <c r="AH72" s="1">
        <v>2.8</v>
      </c>
    </row>
    <row r="73" spans="4:34">
      <c r="D73" s="2">
        <v>42620.462962963</v>
      </c>
      <c r="E73" s="1">
        <v>19.8</v>
      </c>
      <c r="F73" s="1">
        <v>9.9</v>
      </c>
      <c r="G73" s="1">
        <v>5.3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O73" s="2">
        <v>42620.462962963</v>
      </c>
      <c r="P73" s="1">
        <v>19.8</v>
      </c>
      <c r="Q73" s="1">
        <v>9.9</v>
      </c>
      <c r="R73" s="1">
        <v>5.3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Z73" s="2">
        <v>42620.462962963</v>
      </c>
      <c r="AA73" s="1">
        <v>14076.9</v>
      </c>
      <c r="AB73" s="1">
        <v>1435.2</v>
      </c>
      <c r="AC73" s="1">
        <v>208100.2</v>
      </c>
      <c r="AD73" s="1">
        <v>31580</v>
      </c>
      <c r="AE73" s="1">
        <v>0.1</v>
      </c>
      <c r="AF73" s="1">
        <v>30.2</v>
      </c>
      <c r="AG73" s="1">
        <v>0</v>
      </c>
      <c r="AH73" s="1">
        <v>1.9</v>
      </c>
    </row>
    <row r="74" spans="4:34">
      <c r="D74" s="2">
        <v>42620.462974537</v>
      </c>
      <c r="E74" s="1">
        <v>15.5</v>
      </c>
      <c r="F74" s="1">
        <v>3.9</v>
      </c>
      <c r="G74" s="1">
        <v>17.1</v>
      </c>
      <c r="H74" s="1">
        <v>0</v>
      </c>
      <c r="I74" s="1">
        <v>0</v>
      </c>
      <c r="J74" s="1">
        <v>0</v>
      </c>
      <c r="K74" s="1">
        <v>0</v>
      </c>
      <c r="L74" s="1">
        <v>2.3</v>
      </c>
      <c r="O74" s="2">
        <v>42620.462974537</v>
      </c>
      <c r="P74" s="1">
        <v>9.7</v>
      </c>
      <c r="Q74" s="1">
        <v>3.9</v>
      </c>
      <c r="R74" s="1">
        <v>7.4</v>
      </c>
      <c r="S74" s="1">
        <v>0</v>
      </c>
      <c r="T74" s="1">
        <v>0</v>
      </c>
      <c r="U74" s="1">
        <v>0</v>
      </c>
      <c r="V74" s="1">
        <v>0</v>
      </c>
      <c r="W74" s="1">
        <v>0.8</v>
      </c>
      <c r="Z74" s="2">
        <v>42620.462974537</v>
      </c>
      <c r="AA74" s="1">
        <v>14135.1</v>
      </c>
      <c r="AB74" s="1">
        <v>1417.7</v>
      </c>
      <c r="AC74" s="1">
        <v>281360.1</v>
      </c>
      <c r="AD74" s="1">
        <v>136952.4</v>
      </c>
      <c r="AE74" s="1">
        <v>0.1</v>
      </c>
      <c r="AF74" s="1">
        <v>34.9</v>
      </c>
      <c r="AG74" s="1">
        <v>0</v>
      </c>
      <c r="AH74" s="1">
        <v>2.2</v>
      </c>
    </row>
    <row r="75" spans="4:34">
      <c r="D75" s="2">
        <v>42620.4629861111</v>
      </c>
      <c r="E75" s="1">
        <v>8</v>
      </c>
      <c r="F75" s="1">
        <v>4</v>
      </c>
      <c r="G75" s="1">
        <v>2.1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O75" s="2">
        <v>42620.4629861111</v>
      </c>
      <c r="P75" s="1">
        <v>8</v>
      </c>
      <c r="Q75" s="1">
        <v>4</v>
      </c>
      <c r="R75" s="1">
        <v>2.1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Z75" s="2">
        <v>42620.4629861111</v>
      </c>
      <c r="AA75" s="1">
        <v>16837.6</v>
      </c>
      <c r="AB75" s="1">
        <v>2282.3</v>
      </c>
      <c r="AC75" s="1">
        <v>242276.3</v>
      </c>
      <c r="AD75" s="1">
        <v>75659.1</v>
      </c>
      <c r="AE75" s="1">
        <v>0.1</v>
      </c>
      <c r="AF75" s="1">
        <v>30.6</v>
      </c>
      <c r="AG75" s="1">
        <v>0</v>
      </c>
      <c r="AH75" s="1">
        <v>1.6</v>
      </c>
    </row>
    <row r="76" spans="4:34">
      <c r="D76" s="2">
        <v>42620.4629976852</v>
      </c>
      <c r="E76" s="1">
        <v>12.7</v>
      </c>
      <c r="F76" s="1">
        <v>8</v>
      </c>
      <c r="G76" s="1">
        <v>3.4</v>
      </c>
      <c r="H76" s="1">
        <v>6.4</v>
      </c>
      <c r="I76" s="1">
        <v>0</v>
      </c>
      <c r="J76" s="1">
        <v>0</v>
      </c>
      <c r="K76" s="1">
        <v>0</v>
      </c>
      <c r="L76" s="1">
        <v>0.5</v>
      </c>
      <c r="O76" s="2">
        <v>42620.4629976852</v>
      </c>
      <c r="P76" s="1">
        <v>12.7</v>
      </c>
      <c r="Q76" s="1">
        <v>8</v>
      </c>
      <c r="R76" s="1">
        <v>3.4</v>
      </c>
      <c r="S76" s="1">
        <v>6.4</v>
      </c>
      <c r="T76" s="1">
        <v>0</v>
      </c>
      <c r="U76" s="1">
        <v>0</v>
      </c>
      <c r="V76" s="1">
        <v>0</v>
      </c>
      <c r="W76" s="1">
        <v>0.3</v>
      </c>
      <c r="Z76" s="2">
        <v>42620.4629976852</v>
      </c>
      <c r="AA76" s="1">
        <v>15322.1</v>
      </c>
      <c r="AB76" s="1">
        <v>758.1</v>
      </c>
      <c r="AC76" s="1">
        <v>278246.3</v>
      </c>
      <c r="AD76" s="1">
        <v>23632.6</v>
      </c>
      <c r="AE76" s="1">
        <v>0.1</v>
      </c>
      <c r="AF76" s="1">
        <v>44</v>
      </c>
      <c r="AG76" s="1">
        <v>0</v>
      </c>
      <c r="AH76" s="1">
        <v>2.7</v>
      </c>
    </row>
    <row r="77" spans="4:34">
      <c r="D77" s="2">
        <v>42620.4630092593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O77" s="2">
        <v>42620.4630092593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Z77" s="2">
        <v>42620.4630092593</v>
      </c>
      <c r="AA77" s="1">
        <v>14972.6</v>
      </c>
      <c r="AB77" s="1">
        <v>755.9</v>
      </c>
      <c r="AC77" s="1">
        <v>242971.9</v>
      </c>
      <c r="AD77" s="1">
        <v>22186.6</v>
      </c>
      <c r="AE77" s="1">
        <v>0.1</v>
      </c>
      <c r="AF77" s="1">
        <v>35.9</v>
      </c>
      <c r="AG77" s="1">
        <v>0</v>
      </c>
      <c r="AH77" s="1">
        <v>2.3</v>
      </c>
    </row>
    <row r="78" spans="4:34">
      <c r="D78" s="2">
        <v>42620.4630208333</v>
      </c>
      <c r="E78" s="1">
        <v>8</v>
      </c>
      <c r="F78" s="1">
        <v>5</v>
      </c>
      <c r="G78" s="1">
        <v>2.1</v>
      </c>
      <c r="H78" s="1">
        <v>4</v>
      </c>
      <c r="I78" s="1">
        <v>0</v>
      </c>
      <c r="J78" s="1">
        <v>0</v>
      </c>
      <c r="K78" s="1">
        <v>0</v>
      </c>
      <c r="L78" s="1">
        <v>0.4</v>
      </c>
      <c r="O78" s="2">
        <v>42620.4630208333</v>
      </c>
      <c r="P78" s="1">
        <v>8</v>
      </c>
      <c r="Q78" s="1">
        <v>5</v>
      </c>
      <c r="R78" s="1">
        <v>2.1</v>
      </c>
      <c r="S78" s="1">
        <v>4</v>
      </c>
      <c r="T78" s="1">
        <v>0</v>
      </c>
      <c r="U78" s="1">
        <v>0</v>
      </c>
      <c r="V78" s="1">
        <v>0</v>
      </c>
      <c r="W78" s="1">
        <v>0.1</v>
      </c>
      <c r="Z78" s="2">
        <v>42620.4630208333</v>
      </c>
      <c r="AA78" s="1">
        <v>16022.7</v>
      </c>
      <c r="AB78" s="1">
        <v>553.9</v>
      </c>
      <c r="AC78" s="1">
        <v>223861.4</v>
      </c>
      <c r="AD78" s="1">
        <v>19460.1</v>
      </c>
      <c r="AE78" s="1">
        <v>0.1</v>
      </c>
      <c r="AF78" s="1">
        <v>36.1</v>
      </c>
      <c r="AG78" s="1">
        <v>0</v>
      </c>
      <c r="AH78" s="1">
        <v>2.2</v>
      </c>
    </row>
    <row r="79" spans="4:34">
      <c r="D79" s="2">
        <v>42620.4630324074</v>
      </c>
      <c r="E79" s="1">
        <v>8.4</v>
      </c>
      <c r="F79" s="1">
        <v>3.7</v>
      </c>
      <c r="G79" s="1">
        <v>4.3</v>
      </c>
      <c r="H79" s="1">
        <v>0</v>
      </c>
      <c r="I79" s="1">
        <v>0</v>
      </c>
      <c r="J79" s="1">
        <v>0</v>
      </c>
      <c r="K79" s="1">
        <v>0</v>
      </c>
      <c r="L79" s="1">
        <v>0.6</v>
      </c>
      <c r="O79" s="2">
        <v>42620.4630324074</v>
      </c>
      <c r="P79" s="1">
        <v>7.5</v>
      </c>
      <c r="Q79" s="1">
        <v>3.7</v>
      </c>
      <c r="R79" s="1">
        <v>2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Z79" s="2">
        <v>42620.4630324074</v>
      </c>
      <c r="AA79" s="1">
        <v>14760.3</v>
      </c>
      <c r="AB79" s="1">
        <v>574</v>
      </c>
      <c r="AC79" s="1">
        <v>231600.5</v>
      </c>
      <c r="AD79" s="1">
        <v>20824</v>
      </c>
      <c r="AE79" s="1">
        <v>0.1</v>
      </c>
      <c r="AF79" s="1">
        <v>38.3</v>
      </c>
      <c r="AG79" s="1">
        <v>0</v>
      </c>
      <c r="AH79" s="1">
        <v>2.5</v>
      </c>
    </row>
    <row r="80" spans="4:34">
      <c r="D80" s="2">
        <v>42620.4630439815</v>
      </c>
      <c r="E80" s="1">
        <v>15</v>
      </c>
      <c r="F80" s="1">
        <v>7.5</v>
      </c>
      <c r="G80" s="1">
        <v>4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O80" s="2">
        <v>42620.4630439815</v>
      </c>
      <c r="P80" s="1">
        <v>15</v>
      </c>
      <c r="Q80" s="1">
        <v>7.5</v>
      </c>
      <c r="R80" s="1">
        <v>4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Z80" s="2">
        <v>42620.4630439815</v>
      </c>
      <c r="AA80" s="1">
        <v>16177</v>
      </c>
      <c r="AB80" s="1">
        <v>1274.8</v>
      </c>
      <c r="AC80" s="1">
        <v>286167.2</v>
      </c>
      <c r="AD80" s="1">
        <v>84938.8</v>
      </c>
      <c r="AE80" s="1">
        <v>0.1</v>
      </c>
      <c r="AF80" s="1">
        <v>43.2</v>
      </c>
      <c r="AG80" s="1">
        <v>0</v>
      </c>
      <c r="AH80" s="1">
        <v>2.5</v>
      </c>
    </row>
    <row r="81" spans="4:34">
      <c r="D81" s="2">
        <v>42620.4630555556</v>
      </c>
      <c r="E81" s="1">
        <v>0</v>
      </c>
      <c r="F81" s="1">
        <v>1.1</v>
      </c>
      <c r="G81" s="1">
        <v>0</v>
      </c>
      <c r="H81" s="1">
        <v>4.2</v>
      </c>
      <c r="I81" s="1">
        <v>0</v>
      </c>
      <c r="J81" s="1">
        <v>0</v>
      </c>
      <c r="K81" s="1">
        <v>0</v>
      </c>
      <c r="L81" s="1">
        <v>5.1</v>
      </c>
      <c r="O81" s="2">
        <v>42620.4630555556</v>
      </c>
      <c r="P81" s="1">
        <v>0</v>
      </c>
      <c r="Q81" s="1">
        <v>1.1</v>
      </c>
      <c r="R81" s="1">
        <v>0</v>
      </c>
      <c r="S81" s="1">
        <v>4.2</v>
      </c>
      <c r="T81" s="1">
        <v>0</v>
      </c>
      <c r="U81" s="1">
        <v>0</v>
      </c>
      <c r="V81" s="1">
        <v>0</v>
      </c>
      <c r="W81" s="1">
        <v>6.6</v>
      </c>
      <c r="Z81" s="2">
        <v>42620.4630555556</v>
      </c>
      <c r="AA81" s="1">
        <v>15830.5</v>
      </c>
      <c r="AB81" s="1">
        <v>989.8</v>
      </c>
      <c r="AC81" s="1">
        <v>322791.7</v>
      </c>
      <c r="AD81" s="1">
        <v>57450.9</v>
      </c>
      <c r="AE81" s="1">
        <v>0.1</v>
      </c>
      <c r="AF81" s="1">
        <v>85.8</v>
      </c>
      <c r="AG81" s="1">
        <v>0</v>
      </c>
      <c r="AH81" s="1">
        <v>5.1</v>
      </c>
    </row>
    <row r="82" spans="4:34">
      <c r="D82" s="2">
        <v>42620.4630671296</v>
      </c>
      <c r="E82" s="1">
        <v>18.8</v>
      </c>
      <c r="F82" s="1">
        <v>8.9</v>
      </c>
      <c r="G82" s="1">
        <v>6.4</v>
      </c>
      <c r="H82" s="1">
        <v>0</v>
      </c>
      <c r="I82" s="1">
        <v>0</v>
      </c>
      <c r="J82" s="1">
        <v>0</v>
      </c>
      <c r="K82" s="1">
        <v>0</v>
      </c>
      <c r="L82" s="1">
        <v>0.3</v>
      </c>
      <c r="O82" s="2">
        <v>42620.4630671296</v>
      </c>
      <c r="P82" s="1">
        <v>17.7</v>
      </c>
      <c r="Q82" s="1">
        <v>8.9</v>
      </c>
      <c r="R82" s="1">
        <v>4.7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Z82" s="2">
        <v>42620.4630671296</v>
      </c>
      <c r="AA82" s="1">
        <v>19407.2</v>
      </c>
      <c r="AB82" s="1">
        <v>700.4</v>
      </c>
      <c r="AC82" s="1">
        <v>405003.9</v>
      </c>
      <c r="AD82" s="1">
        <v>24389.7</v>
      </c>
      <c r="AE82" s="1">
        <v>0.1</v>
      </c>
      <c r="AF82" s="1">
        <v>57.5</v>
      </c>
      <c r="AG82" s="1">
        <v>0</v>
      </c>
      <c r="AH82" s="1">
        <v>2.9</v>
      </c>
    </row>
    <row r="83" spans="4:34">
      <c r="D83" s="2">
        <v>42620.4640509259</v>
      </c>
      <c r="E83" s="1">
        <v>13.3</v>
      </c>
      <c r="F83" s="1">
        <v>2</v>
      </c>
      <c r="G83" s="1">
        <v>1069.1</v>
      </c>
      <c r="H83" s="1">
        <v>8.2</v>
      </c>
      <c r="I83" s="1">
        <v>0</v>
      </c>
      <c r="J83" s="1">
        <v>0.1</v>
      </c>
      <c r="K83" s="1">
        <v>0</v>
      </c>
      <c r="L83" s="1">
        <v>4.8</v>
      </c>
      <c r="O83" s="2">
        <v>42620.4640509259</v>
      </c>
      <c r="P83" s="1">
        <v>9.2</v>
      </c>
      <c r="Q83" s="1">
        <v>2</v>
      </c>
      <c r="R83" s="1">
        <v>151.5</v>
      </c>
      <c r="S83" s="1">
        <v>8.2</v>
      </c>
      <c r="T83" s="1">
        <v>0</v>
      </c>
      <c r="U83" s="1">
        <v>0</v>
      </c>
      <c r="V83" s="1">
        <v>0</v>
      </c>
      <c r="W83" s="1">
        <v>3.9</v>
      </c>
      <c r="Z83" s="2">
        <v>42620.4640509259</v>
      </c>
      <c r="AA83" s="1">
        <v>15015.8</v>
      </c>
      <c r="AB83" s="1">
        <v>794</v>
      </c>
      <c r="AC83" s="1">
        <v>292744.5</v>
      </c>
      <c r="AD83" s="1">
        <v>48755.2</v>
      </c>
      <c r="AE83" s="1">
        <v>0.1</v>
      </c>
      <c r="AF83" s="1">
        <v>41.7</v>
      </c>
      <c r="AG83" s="1">
        <v>0</v>
      </c>
      <c r="AH83" s="1">
        <v>2.6</v>
      </c>
    </row>
    <row r="84" spans="4:34">
      <c r="D84" s="2">
        <v>42620.4640625</v>
      </c>
      <c r="E84" s="1">
        <v>1.1</v>
      </c>
      <c r="F84" s="1">
        <v>2.1</v>
      </c>
      <c r="G84" s="1">
        <v>0.5</v>
      </c>
      <c r="H84" s="1">
        <v>8.4</v>
      </c>
      <c r="I84" s="1">
        <v>0</v>
      </c>
      <c r="J84" s="1">
        <v>0</v>
      </c>
      <c r="K84" s="1">
        <v>0</v>
      </c>
      <c r="L84" s="1">
        <v>3.8</v>
      </c>
      <c r="O84" s="2">
        <v>42620.4640625</v>
      </c>
      <c r="P84" s="1">
        <v>8.4</v>
      </c>
      <c r="Q84" s="1">
        <v>2.1</v>
      </c>
      <c r="R84" s="1">
        <v>109.9</v>
      </c>
      <c r="S84" s="1">
        <v>8.4</v>
      </c>
      <c r="T84" s="1">
        <v>0</v>
      </c>
      <c r="U84" s="1">
        <v>0.1</v>
      </c>
      <c r="V84" s="1">
        <v>0</v>
      </c>
      <c r="W84" s="1">
        <v>6.4</v>
      </c>
      <c r="Z84" s="2">
        <v>42620.4640625</v>
      </c>
      <c r="AA84" s="1">
        <v>15865.8</v>
      </c>
      <c r="AB84" s="1">
        <v>115.7</v>
      </c>
      <c r="AC84" s="1">
        <v>320959.8</v>
      </c>
      <c r="AD84" s="1">
        <v>4963.6</v>
      </c>
      <c r="AE84" s="1">
        <v>0.1</v>
      </c>
      <c r="AF84" s="1">
        <v>38.4</v>
      </c>
      <c r="AG84" s="1">
        <v>0</v>
      </c>
      <c r="AH84" s="1">
        <v>2.4</v>
      </c>
    </row>
    <row r="85" spans="4:34">
      <c r="D85" s="2">
        <v>42620.4640740741</v>
      </c>
      <c r="E85" s="1">
        <v>8.5</v>
      </c>
      <c r="F85" s="1">
        <v>4.7</v>
      </c>
      <c r="G85" s="1">
        <v>245.3</v>
      </c>
      <c r="H85" s="1">
        <v>18.8</v>
      </c>
      <c r="I85" s="1">
        <v>0</v>
      </c>
      <c r="J85" s="1">
        <v>0</v>
      </c>
      <c r="K85" s="1">
        <v>0</v>
      </c>
      <c r="L85" s="1">
        <v>3.7</v>
      </c>
      <c r="O85" s="2">
        <v>42620.4640740741</v>
      </c>
      <c r="P85" s="1">
        <v>18.8</v>
      </c>
      <c r="Q85" s="1">
        <v>4.7</v>
      </c>
      <c r="R85" s="1">
        <v>1190.9</v>
      </c>
      <c r="S85" s="1">
        <v>18.8</v>
      </c>
      <c r="T85" s="1">
        <v>0</v>
      </c>
      <c r="U85" s="1">
        <v>0.1</v>
      </c>
      <c r="V85" s="1">
        <v>0</v>
      </c>
      <c r="W85" s="1">
        <v>5.1</v>
      </c>
      <c r="Z85" s="2">
        <v>42620.4640740741</v>
      </c>
      <c r="AA85" s="1">
        <v>11538.9</v>
      </c>
      <c r="AB85" s="1">
        <v>700.8</v>
      </c>
      <c r="AC85" s="1">
        <v>225582.1</v>
      </c>
      <c r="AD85" s="1">
        <v>51637.5</v>
      </c>
      <c r="AE85" s="1">
        <v>0.1</v>
      </c>
      <c r="AF85" s="1">
        <v>20.7</v>
      </c>
      <c r="AG85" s="1">
        <v>0</v>
      </c>
      <c r="AH85" s="1">
        <v>1.7</v>
      </c>
    </row>
    <row r="86" spans="4:34">
      <c r="D86" s="2">
        <v>42620.4640856481</v>
      </c>
      <c r="E86" s="1">
        <v>0</v>
      </c>
      <c r="F86" s="1">
        <v>1</v>
      </c>
      <c r="G86" s="1">
        <v>0</v>
      </c>
      <c r="H86" s="1">
        <v>4.1</v>
      </c>
      <c r="I86" s="1">
        <v>0</v>
      </c>
      <c r="J86" s="1">
        <v>0</v>
      </c>
      <c r="K86" s="1">
        <v>0</v>
      </c>
      <c r="L86" s="1">
        <v>2.7</v>
      </c>
      <c r="O86" s="2">
        <v>42620.4640856481</v>
      </c>
      <c r="P86" s="1">
        <v>0</v>
      </c>
      <c r="Q86" s="1">
        <v>1</v>
      </c>
      <c r="R86" s="1">
        <v>0</v>
      </c>
      <c r="S86" s="1">
        <v>4.1</v>
      </c>
      <c r="T86" s="1">
        <v>0</v>
      </c>
      <c r="U86" s="1">
        <v>0</v>
      </c>
      <c r="V86" s="1">
        <v>0</v>
      </c>
      <c r="W86" s="1">
        <v>6.8</v>
      </c>
      <c r="Z86" s="2">
        <v>42620.4640856481</v>
      </c>
      <c r="AA86" s="1">
        <v>13256.8</v>
      </c>
      <c r="AB86" s="1">
        <v>1309.5</v>
      </c>
      <c r="AC86" s="1">
        <v>278528.3</v>
      </c>
      <c r="AD86" s="1">
        <v>44673.3</v>
      </c>
      <c r="AE86" s="1">
        <v>0.1</v>
      </c>
      <c r="AF86" s="1">
        <v>39.1</v>
      </c>
      <c r="AG86" s="1">
        <v>0</v>
      </c>
      <c r="AH86" s="1">
        <v>2.7</v>
      </c>
    </row>
    <row r="87" spans="4:34">
      <c r="D87" s="2">
        <v>42620.4640972222</v>
      </c>
      <c r="E87" s="1">
        <v>1</v>
      </c>
      <c r="F87" s="1">
        <v>2</v>
      </c>
      <c r="G87" s="1">
        <v>15.2</v>
      </c>
      <c r="H87" s="1">
        <v>8.1</v>
      </c>
      <c r="I87" s="1">
        <v>0</v>
      </c>
      <c r="J87" s="1">
        <v>0</v>
      </c>
      <c r="K87" s="1">
        <v>0</v>
      </c>
      <c r="L87" s="1">
        <v>4.3</v>
      </c>
      <c r="O87" s="2">
        <v>42620.4640972222</v>
      </c>
      <c r="P87" s="1">
        <v>2</v>
      </c>
      <c r="Q87" s="1">
        <v>2</v>
      </c>
      <c r="R87" s="1">
        <v>8.6</v>
      </c>
      <c r="S87" s="1">
        <v>8.1</v>
      </c>
      <c r="T87" s="1">
        <v>0</v>
      </c>
      <c r="U87" s="1">
        <v>0</v>
      </c>
      <c r="V87" s="1">
        <v>0</v>
      </c>
      <c r="W87" s="1">
        <v>2.5</v>
      </c>
      <c r="Z87" s="2">
        <v>42620.4640972222</v>
      </c>
      <c r="AA87" s="1">
        <v>11071</v>
      </c>
      <c r="AB87" s="1">
        <v>136.6</v>
      </c>
      <c r="AC87" s="1">
        <v>178330.9</v>
      </c>
      <c r="AD87" s="1">
        <v>7342.9</v>
      </c>
      <c r="AE87" s="1">
        <v>0.1</v>
      </c>
      <c r="AF87" s="1">
        <v>25.3</v>
      </c>
      <c r="AG87" s="1">
        <v>0</v>
      </c>
      <c r="AH87" s="1">
        <v>2.3</v>
      </c>
    </row>
    <row r="88" spans="4:34">
      <c r="D88" s="2">
        <v>42620.4641087963</v>
      </c>
      <c r="E88" s="1">
        <v>38.2</v>
      </c>
      <c r="F88" s="1">
        <v>10.1</v>
      </c>
      <c r="G88" s="1">
        <v>297</v>
      </c>
      <c r="H88" s="1">
        <v>8</v>
      </c>
      <c r="I88" s="1">
        <v>0</v>
      </c>
      <c r="J88" s="1">
        <v>0.1</v>
      </c>
      <c r="K88" s="1">
        <v>0</v>
      </c>
      <c r="L88" s="1">
        <v>2.4</v>
      </c>
      <c r="O88" s="2">
        <v>42620.4641087963</v>
      </c>
      <c r="P88" s="1">
        <v>41.2</v>
      </c>
      <c r="Q88" s="1">
        <v>10.1</v>
      </c>
      <c r="R88" s="1">
        <v>587.6</v>
      </c>
      <c r="S88" s="1">
        <v>8</v>
      </c>
      <c r="T88" s="1">
        <v>0</v>
      </c>
      <c r="U88" s="1">
        <v>0.2</v>
      </c>
      <c r="V88" s="1">
        <v>0</v>
      </c>
      <c r="W88" s="1">
        <v>3.5</v>
      </c>
      <c r="Z88" s="2">
        <v>42620.4641087963</v>
      </c>
      <c r="AA88" s="1">
        <v>11147.8</v>
      </c>
      <c r="AB88" s="1">
        <v>966.4</v>
      </c>
      <c r="AC88" s="1">
        <v>157997</v>
      </c>
      <c r="AD88" s="1">
        <v>38151.1</v>
      </c>
      <c r="AE88" s="1">
        <v>0</v>
      </c>
      <c r="AF88" s="1">
        <v>22.4</v>
      </c>
      <c r="AG88" s="1">
        <v>0</v>
      </c>
      <c r="AH88" s="1">
        <v>1.9</v>
      </c>
    </row>
    <row r="89" spans="4:34">
      <c r="D89" s="2">
        <v>42620.4641203704</v>
      </c>
      <c r="E89" s="1">
        <v>3.1</v>
      </c>
      <c r="F89" s="1">
        <v>3.1</v>
      </c>
      <c r="G89" s="1">
        <v>12.4</v>
      </c>
      <c r="H89" s="1">
        <v>12.4</v>
      </c>
      <c r="I89" s="1">
        <v>0</v>
      </c>
      <c r="J89" s="1">
        <v>0</v>
      </c>
      <c r="K89" s="1">
        <v>0</v>
      </c>
      <c r="L89" s="1">
        <v>5.1</v>
      </c>
      <c r="O89" s="2">
        <v>42620.4641203704</v>
      </c>
      <c r="P89" s="1">
        <v>0</v>
      </c>
      <c r="Q89" s="1">
        <v>3.1</v>
      </c>
      <c r="R89" s="1">
        <v>0</v>
      </c>
      <c r="S89" s="1">
        <v>12.4</v>
      </c>
      <c r="T89" s="1">
        <v>0</v>
      </c>
      <c r="U89" s="1">
        <v>0</v>
      </c>
      <c r="V89" s="1">
        <v>0</v>
      </c>
      <c r="W89" s="1">
        <v>6.4</v>
      </c>
      <c r="Z89" s="2">
        <v>42620.4641203704</v>
      </c>
      <c r="AA89" s="1">
        <v>9606.8</v>
      </c>
      <c r="AB89" s="1">
        <v>184.3</v>
      </c>
      <c r="AC89" s="1">
        <v>115061.9</v>
      </c>
      <c r="AD89" s="1">
        <v>5286.6</v>
      </c>
      <c r="AE89" s="1">
        <v>0</v>
      </c>
      <c r="AF89" s="1">
        <v>21.5</v>
      </c>
      <c r="AG89" s="1">
        <v>0</v>
      </c>
      <c r="AH89" s="1">
        <v>2.2</v>
      </c>
    </row>
    <row r="90" spans="4:34">
      <c r="D90" s="2">
        <v>42620.4641319444</v>
      </c>
      <c r="E90" s="1">
        <v>49</v>
      </c>
      <c r="F90" s="1">
        <v>26</v>
      </c>
      <c r="G90" s="1">
        <v>196.2</v>
      </c>
      <c r="H90" s="1">
        <v>1123.3</v>
      </c>
      <c r="I90" s="1">
        <v>0</v>
      </c>
      <c r="J90" s="1">
        <v>1.3</v>
      </c>
      <c r="K90" s="1">
        <v>0</v>
      </c>
      <c r="L90" s="1">
        <v>17.6</v>
      </c>
      <c r="O90" s="2">
        <v>42620.4641319444</v>
      </c>
      <c r="P90" s="1">
        <v>60</v>
      </c>
      <c r="Q90" s="1">
        <v>22</v>
      </c>
      <c r="R90" s="1">
        <v>268.6</v>
      </c>
      <c r="S90" s="1">
        <v>598.1</v>
      </c>
      <c r="T90" s="1">
        <v>0</v>
      </c>
      <c r="U90" s="1">
        <v>2.1</v>
      </c>
      <c r="V90" s="1">
        <v>0</v>
      </c>
      <c r="W90" s="1">
        <v>25.2</v>
      </c>
      <c r="Z90" s="2">
        <v>42620.4641319444</v>
      </c>
      <c r="AA90" s="1">
        <v>14151.4</v>
      </c>
      <c r="AB90" s="1">
        <v>622.6</v>
      </c>
      <c r="AC90" s="1">
        <v>240569</v>
      </c>
      <c r="AD90" s="1">
        <v>6299.7</v>
      </c>
      <c r="AE90" s="1">
        <v>0.1</v>
      </c>
      <c r="AF90" s="1">
        <v>36.3</v>
      </c>
      <c r="AG90" s="1">
        <v>0</v>
      </c>
      <c r="AH90" s="1">
        <v>2.5</v>
      </c>
    </row>
    <row r="91" spans="4:34">
      <c r="D91" s="2">
        <v>42620.4641435185</v>
      </c>
      <c r="E91" s="1">
        <v>44.4</v>
      </c>
      <c r="F91" s="1">
        <v>197.5</v>
      </c>
      <c r="G91" s="1">
        <v>438.7</v>
      </c>
      <c r="H91" s="1">
        <v>17879.6</v>
      </c>
      <c r="I91" s="1">
        <v>0</v>
      </c>
      <c r="J91" s="1">
        <v>25.9</v>
      </c>
      <c r="K91" s="1">
        <v>0</v>
      </c>
      <c r="L91" s="1">
        <v>107.2</v>
      </c>
      <c r="O91" s="2">
        <v>42620.4641435185</v>
      </c>
      <c r="P91" s="1">
        <v>51</v>
      </c>
      <c r="Q91" s="1">
        <v>193.7</v>
      </c>
      <c r="R91" s="1">
        <v>303.9</v>
      </c>
      <c r="S91" s="1">
        <v>18247.2</v>
      </c>
      <c r="T91" s="1">
        <v>0</v>
      </c>
      <c r="U91" s="1">
        <v>29.2</v>
      </c>
      <c r="V91" s="1">
        <v>0</v>
      </c>
      <c r="W91" s="1">
        <v>119.2</v>
      </c>
      <c r="Z91" s="2">
        <v>42620.4641435185</v>
      </c>
      <c r="AA91" s="1">
        <v>17470.7</v>
      </c>
      <c r="AB91" s="1">
        <v>462.1</v>
      </c>
      <c r="AC91" s="1">
        <v>339729</v>
      </c>
      <c r="AD91" s="1">
        <v>30378.6</v>
      </c>
      <c r="AE91" s="1">
        <v>0.1</v>
      </c>
      <c r="AF91" s="1">
        <v>58.5</v>
      </c>
      <c r="AG91" s="1">
        <v>0</v>
      </c>
      <c r="AH91" s="1">
        <v>3.3</v>
      </c>
    </row>
    <row r="92" spans="4:34">
      <c r="D92" s="2">
        <v>42620.4641550926</v>
      </c>
      <c r="E92" s="1">
        <v>99.7</v>
      </c>
      <c r="F92" s="1">
        <v>55</v>
      </c>
      <c r="G92" s="1">
        <v>548.7</v>
      </c>
      <c r="H92" s="1">
        <v>132.3</v>
      </c>
      <c r="I92" s="1">
        <v>0</v>
      </c>
      <c r="J92" s="1">
        <v>8.5</v>
      </c>
      <c r="K92" s="1">
        <v>0</v>
      </c>
      <c r="L92" s="1">
        <v>54.9</v>
      </c>
      <c r="O92" s="2">
        <v>42620.4641550926</v>
      </c>
      <c r="P92" s="1">
        <v>78.9</v>
      </c>
      <c r="Q92" s="1">
        <v>62.3</v>
      </c>
      <c r="R92" s="1">
        <v>344.8</v>
      </c>
      <c r="S92" s="1">
        <v>274</v>
      </c>
      <c r="T92" s="1">
        <v>0</v>
      </c>
      <c r="U92" s="1">
        <v>9.4</v>
      </c>
      <c r="V92" s="1">
        <v>0</v>
      </c>
      <c r="W92" s="1">
        <v>66.3</v>
      </c>
      <c r="Z92" s="2">
        <v>42620.4641550926</v>
      </c>
      <c r="AA92" s="1">
        <v>14412.5</v>
      </c>
      <c r="AB92" s="1">
        <v>5761.3</v>
      </c>
      <c r="AC92" s="1">
        <v>272958.8</v>
      </c>
      <c r="AD92" s="1">
        <v>79697.8</v>
      </c>
      <c r="AE92" s="1">
        <v>0.1</v>
      </c>
      <c r="AF92" s="1">
        <v>39.6</v>
      </c>
      <c r="AG92" s="1">
        <v>0</v>
      </c>
      <c r="AH92" s="1">
        <v>2</v>
      </c>
    </row>
    <row r="93" spans="4:34">
      <c r="D93" s="2">
        <v>42620.4641666667</v>
      </c>
      <c r="E93" s="1">
        <v>4.1</v>
      </c>
      <c r="F93" s="1">
        <v>4.1</v>
      </c>
      <c r="G93" s="1">
        <v>1.1</v>
      </c>
      <c r="H93" s="1">
        <v>8.2</v>
      </c>
      <c r="I93" s="1">
        <v>0</v>
      </c>
      <c r="J93" s="1">
        <v>0</v>
      </c>
      <c r="K93" s="1">
        <v>0</v>
      </c>
      <c r="L93" s="1">
        <v>2.5</v>
      </c>
      <c r="O93" s="2">
        <v>42620.4641666667</v>
      </c>
      <c r="P93" s="1">
        <v>4.1</v>
      </c>
      <c r="Q93" s="1">
        <v>4.1</v>
      </c>
      <c r="R93" s="1">
        <v>1.1</v>
      </c>
      <c r="S93" s="1">
        <v>8.2</v>
      </c>
      <c r="T93" s="1">
        <v>0</v>
      </c>
      <c r="U93" s="1">
        <v>0</v>
      </c>
      <c r="V93" s="1">
        <v>0</v>
      </c>
      <c r="W93" s="1">
        <v>2.2</v>
      </c>
      <c r="Z93" s="2">
        <v>42620.4641666667</v>
      </c>
      <c r="AA93" s="1">
        <v>7041.9</v>
      </c>
      <c r="AB93" s="1">
        <v>15697.5</v>
      </c>
      <c r="AC93" s="1">
        <v>120261</v>
      </c>
      <c r="AD93" s="1">
        <v>565264</v>
      </c>
      <c r="AE93" s="1">
        <v>0.1</v>
      </c>
      <c r="AF93" s="1">
        <v>28</v>
      </c>
      <c r="AG93" s="1">
        <v>0</v>
      </c>
      <c r="AH93" s="1">
        <v>1.2</v>
      </c>
    </row>
    <row r="94" spans="4:34">
      <c r="D94" s="2">
        <v>42620.4641782407</v>
      </c>
      <c r="E94" s="1">
        <v>13.9</v>
      </c>
      <c r="F94" s="1">
        <v>7.9</v>
      </c>
      <c r="G94" s="1">
        <v>73.7</v>
      </c>
      <c r="H94" s="1">
        <v>7.9</v>
      </c>
      <c r="I94" s="1">
        <v>0</v>
      </c>
      <c r="J94" s="1">
        <v>0.1</v>
      </c>
      <c r="K94" s="1">
        <v>0</v>
      </c>
      <c r="L94" s="1">
        <v>5.8</v>
      </c>
      <c r="O94" s="2">
        <v>42620.4641782407</v>
      </c>
      <c r="P94" s="1">
        <v>14.9</v>
      </c>
      <c r="Q94" s="1">
        <v>7.9</v>
      </c>
      <c r="R94" s="1">
        <v>74.7</v>
      </c>
      <c r="S94" s="1">
        <v>7.9</v>
      </c>
      <c r="T94" s="1">
        <v>0</v>
      </c>
      <c r="U94" s="1">
        <v>0</v>
      </c>
      <c r="V94" s="1">
        <v>0</v>
      </c>
      <c r="W94" s="1">
        <v>1.1</v>
      </c>
      <c r="Z94" s="2">
        <v>42620.4641782407</v>
      </c>
      <c r="AA94" s="1">
        <v>13183.7</v>
      </c>
      <c r="AB94" s="1">
        <v>16583.1</v>
      </c>
      <c r="AC94" s="1">
        <v>317562.9</v>
      </c>
      <c r="AD94" s="1">
        <v>543430.4</v>
      </c>
      <c r="AE94" s="1">
        <v>0.1</v>
      </c>
      <c r="AF94" s="1">
        <v>96.3</v>
      </c>
      <c r="AG94" s="1">
        <v>0</v>
      </c>
      <c r="AH94" s="1">
        <v>3.2</v>
      </c>
    </row>
    <row r="95" spans="4:34">
      <c r="D95" s="2">
        <v>42620.4641898148</v>
      </c>
      <c r="E95" s="1">
        <v>16.1</v>
      </c>
      <c r="F95" s="1">
        <v>1</v>
      </c>
      <c r="G95" s="1">
        <v>583.8</v>
      </c>
      <c r="H95" s="1">
        <v>4</v>
      </c>
      <c r="I95" s="1">
        <v>0</v>
      </c>
      <c r="J95" s="1">
        <v>0.1</v>
      </c>
      <c r="K95" s="1">
        <v>0</v>
      </c>
      <c r="L95" s="1">
        <v>5.6</v>
      </c>
      <c r="O95" s="2">
        <v>42620.4641898148</v>
      </c>
      <c r="P95" s="1">
        <v>8</v>
      </c>
      <c r="Q95" s="1">
        <v>1</v>
      </c>
      <c r="R95" s="1">
        <v>510.5</v>
      </c>
      <c r="S95" s="1">
        <v>4</v>
      </c>
      <c r="T95" s="1">
        <v>0</v>
      </c>
      <c r="U95" s="1">
        <v>0</v>
      </c>
      <c r="V95" s="1">
        <v>0</v>
      </c>
      <c r="W95" s="1">
        <v>5.2</v>
      </c>
      <c r="Z95" s="2">
        <v>42620.4641898148</v>
      </c>
      <c r="AA95" s="1">
        <v>3203</v>
      </c>
      <c r="AB95" s="1">
        <v>14163.8</v>
      </c>
      <c r="AC95" s="1">
        <v>61747.3</v>
      </c>
      <c r="AD95" s="1">
        <v>754292.4</v>
      </c>
      <c r="AE95" s="1">
        <v>0.1</v>
      </c>
      <c r="AF95" s="1">
        <v>20.1</v>
      </c>
      <c r="AG95" s="1">
        <v>0</v>
      </c>
      <c r="AH95" s="1">
        <v>1.2</v>
      </c>
    </row>
    <row r="96" spans="4:34">
      <c r="D96" s="2">
        <v>42620.4642013889</v>
      </c>
      <c r="E96" s="1">
        <v>21</v>
      </c>
      <c r="F96" s="1">
        <v>8</v>
      </c>
      <c r="G96" s="1">
        <v>54.8</v>
      </c>
      <c r="H96" s="1">
        <v>0</v>
      </c>
      <c r="I96" s="1">
        <v>0</v>
      </c>
      <c r="J96" s="1">
        <v>0</v>
      </c>
      <c r="K96" s="1">
        <v>0</v>
      </c>
      <c r="L96" s="1">
        <v>1.1</v>
      </c>
      <c r="O96" s="2">
        <v>42620.4642013889</v>
      </c>
      <c r="P96" s="1">
        <v>18</v>
      </c>
      <c r="Q96" s="1">
        <v>8</v>
      </c>
      <c r="R96" s="1">
        <v>41.8</v>
      </c>
      <c r="S96" s="1">
        <v>0</v>
      </c>
      <c r="T96" s="1">
        <v>0</v>
      </c>
      <c r="U96" s="1">
        <v>0</v>
      </c>
      <c r="V96" s="1">
        <v>0</v>
      </c>
      <c r="W96" s="1">
        <v>0.3</v>
      </c>
      <c r="Z96" s="2">
        <v>42620.4642013889</v>
      </c>
      <c r="AA96" s="1">
        <v>9498.8</v>
      </c>
      <c r="AB96" s="1">
        <v>10889.2</v>
      </c>
      <c r="AC96" s="1">
        <v>260018.7</v>
      </c>
      <c r="AD96" s="1">
        <v>475236.3</v>
      </c>
      <c r="AE96" s="1">
        <v>0.1</v>
      </c>
      <c r="AF96" s="1">
        <v>43.4</v>
      </c>
      <c r="AG96" s="1">
        <v>0</v>
      </c>
      <c r="AH96" s="1">
        <v>2.1</v>
      </c>
    </row>
    <row r="97" spans="4:34">
      <c r="D97" s="2">
        <v>42620.464212963</v>
      </c>
      <c r="E97" s="1">
        <v>24</v>
      </c>
      <c r="F97" s="1">
        <v>1</v>
      </c>
      <c r="G97" s="1">
        <v>74.4</v>
      </c>
      <c r="H97" s="1">
        <v>3.8</v>
      </c>
      <c r="I97" s="1">
        <v>0</v>
      </c>
      <c r="J97" s="1">
        <v>0.1</v>
      </c>
      <c r="K97" s="1">
        <v>0</v>
      </c>
      <c r="L97" s="1">
        <v>5.2</v>
      </c>
      <c r="O97" s="2">
        <v>42620.464212963</v>
      </c>
      <c r="P97" s="1">
        <v>20.2</v>
      </c>
      <c r="Q97" s="1">
        <v>1</v>
      </c>
      <c r="R97" s="1">
        <v>155</v>
      </c>
      <c r="S97" s="1">
        <v>3.8</v>
      </c>
      <c r="T97" s="1">
        <v>0</v>
      </c>
      <c r="U97" s="1">
        <v>0.1</v>
      </c>
      <c r="V97" s="1">
        <v>0</v>
      </c>
      <c r="W97" s="1">
        <v>6.3</v>
      </c>
      <c r="Z97" s="2">
        <v>42620.464212963</v>
      </c>
      <c r="AA97" s="1">
        <v>12665.2</v>
      </c>
      <c r="AB97" s="1">
        <v>2446.1</v>
      </c>
      <c r="AC97" s="1">
        <v>275167.6</v>
      </c>
      <c r="AD97" s="1">
        <v>16088</v>
      </c>
      <c r="AE97" s="1">
        <v>0.1</v>
      </c>
      <c r="AF97" s="1">
        <v>32.6</v>
      </c>
      <c r="AG97" s="1">
        <v>0</v>
      </c>
      <c r="AH97" s="1">
        <v>2.2</v>
      </c>
    </row>
    <row r="98" spans="4:34">
      <c r="D98" s="2">
        <v>42620.464224537</v>
      </c>
      <c r="E98" s="1">
        <v>16.6</v>
      </c>
      <c r="F98" s="1">
        <v>10.4</v>
      </c>
      <c r="G98" s="1">
        <v>4.5</v>
      </c>
      <c r="H98" s="1">
        <v>8.3</v>
      </c>
      <c r="I98" s="1">
        <v>0</v>
      </c>
      <c r="J98" s="1">
        <v>0</v>
      </c>
      <c r="K98" s="1">
        <v>0</v>
      </c>
      <c r="L98" s="1">
        <v>0.5</v>
      </c>
      <c r="O98" s="2">
        <v>42620.464224537</v>
      </c>
      <c r="P98" s="1">
        <v>16.6</v>
      </c>
      <c r="Q98" s="1">
        <v>10.4</v>
      </c>
      <c r="R98" s="1">
        <v>4.5</v>
      </c>
      <c r="S98" s="1">
        <v>8.3</v>
      </c>
      <c r="T98" s="1">
        <v>0</v>
      </c>
      <c r="U98" s="1">
        <v>0</v>
      </c>
      <c r="V98" s="1">
        <v>0</v>
      </c>
      <c r="W98" s="1">
        <v>0.4</v>
      </c>
      <c r="Z98" s="2">
        <v>42620.464224537</v>
      </c>
      <c r="AA98" s="1">
        <v>10845.4</v>
      </c>
      <c r="AB98" s="1">
        <v>940.2</v>
      </c>
      <c r="AC98" s="1">
        <v>172781.4</v>
      </c>
      <c r="AD98" s="1">
        <v>13703.4</v>
      </c>
      <c r="AE98" s="1">
        <v>0</v>
      </c>
      <c r="AF98" s="1">
        <v>14.5</v>
      </c>
      <c r="AG98" s="1">
        <v>0</v>
      </c>
      <c r="AH98" s="1">
        <v>1.2</v>
      </c>
    </row>
    <row r="99" spans="4:34">
      <c r="D99" s="2">
        <v>42620.4642361111</v>
      </c>
      <c r="E99" s="1">
        <v>4.7</v>
      </c>
      <c r="F99" s="1">
        <v>0</v>
      </c>
      <c r="G99" s="1">
        <v>7.5</v>
      </c>
      <c r="H99" s="1">
        <v>0</v>
      </c>
      <c r="I99" s="1">
        <v>0</v>
      </c>
      <c r="J99" s="1">
        <v>0.1</v>
      </c>
      <c r="K99" s="1">
        <v>0</v>
      </c>
      <c r="L99" s="1">
        <v>13.6</v>
      </c>
      <c r="O99" s="2">
        <v>42620.4642361111</v>
      </c>
      <c r="P99" s="1">
        <v>1.9</v>
      </c>
      <c r="Q99" s="1">
        <v>0</v>
      </c>
      <c r="R99" s="1">
        <v>3.3</v>
      </c>
      <c r="S99" s="1">
        <v>0</v>
      </c>
      <c r="T99" s="1">
        <v>0</v>
      </c>
      <c r="U99" s="1">
        <v>0</v>
      </c>
      <c r="V99" s="1">
        <v>0</v>
      </c>
      <c r="W99" s="1">
        <v>8.6</v>
      </c>
      <c r="Z99" s="2">
        <v>42620.4642361111</v>
      </c>
      <c r="AA99" s="1">
        <v>8652.9</v>
      </c>
      <c r="AB99" s="1">
        <v>170.1</v>
      </c>
      <c r="AC99" s="1">
        <v>140805.4</v>
      </c>
      <c r="AD99" s="1">
        <v>8346.1</v>
      </c>
      <c r="AE99" s="1">
        <v>0.1</v>
      </c>
      <c r="AF99" s="1">
        <v>15.4</v>
      </c>
      <c r="AG99" s="1">
        <v>0</v>
      </c>
      <c r="AH99" s="1">
        <v>1.7</v>
      </c>
    </row>
    <row r="100" spans="4:34">
      <c r="D100" s="2">
        <v>42620.4642476852</v>
      </c>
      <c r="E100" s="1">
        <v>18.8</v>
      </c>
      <c r="F100" s="1">
        <v>10.4</v>
      </c>
      <c r="G100" s="1">
        <v>34.2</v>
      </c>
      <c r="H100" s="1">
        <v>8.3</v>
      </c>
      <c r="I100" s="1">
        <v>0</v>
      </c>
      <c r="J100" s="1">
        <v>0</v>
      </c>
      <c r="K100" s="1">
        <v>0</v>
      </c>
      <c r="L100" s="1">
        <v>1.1</v>
      </c>
      <c r="O100" s="2">
        <v>42620.4642476852</v>
      </c>
      <c r="P100" s="1">
        <v>17.7</v>
      </c>
      <c r="Q100" s="1">
        <v>10.4</v>
      </c>
      <c r="R100" s="1">
        <v>82.6</v>
      </c>
      <c r="S100" s="1">
        <v>8.3</v>
      </c>
      <c r="T100" s="1">
        <v>0</v>
      </c>
      <c r="U100" s="1">
        <v>0</v>
      </c>
      <c r="V100" s="1">
        <v>0</v>
      </c>
      <c r="W100" s="1">
        <v>0.9</v>
      </c>
      <c r="Z100" s="2">
        <v>42620.4642476852</v>
      </c>
      <c r="AA100" s="1">
        <v>10662.9</v>
      </c>
      <c r="AB100" s="1">
        <v>703.5</v>
      </c>
      <c r="AC100" s="1">
        <v>153867.1</v>
      </c>
      <c r="AD100" s="1">
        <v>6720.2</v>
      </c>
      <c r="AE100" s="1">
        <v>0</v>
      </c>
      <c r="AF100" s="1">
        <v>16.6</v>
      </c>
      <c r="AG100" s="1">
        <v>0</v>
      </c>
      <c r="AH100" s="1">
        <v>1.5</v>
      </c>
    </row>
    <row r="101" spans="4:34">
      <c r="D101" s="2">
        <v>42620.4642592593</v>
      </c>
      <c r="E101" s="1">
        <v>14.4</v>
      </c>
      <c r="F101" s="1">
        <v>3.8</v>
      </c>
      <c r="G101" s="1">
        <v>174.2</v>
      </c>
      <c r="H101" s="1">
        <v>0</v>
      </c>
      <c r="I101" s="1">
        <v>0</v>
      </c>
      <c r="J101" s="1">
        <v>0</v>
      </c>
      <c r="K101" s="1">
        <v>0</v>
      </c>
      <c r="L101" s="1">
        <v>1.7</v>
      </c>
      <c r="O101" s="2">
        <v>42620.4642592593</v>
      </c>
      <c r="P101" s="1">
        <v>24</v>
      </c>
      <c r="Q101" s="1">
        <v>3.8</v>
      </c>
      <c r="R101" s="1">
        <v>213.6</v>
      </c>
      <c r="S101" s="1">
        <v>0</v>
      </c>
      <c r="T101" s="1">
        <v>0</v>
      </c>
      <c r="U101" s="1">
        <v>0.1</v>
      </c>
      <c r="V101" s="1">
        <v>0</v>
      </c>
      <c r="W101" s="1">
        <v>3</v>
      </c>
      <c r="Z101" s="2">
        <v>42620.4642592593</v>
      </c>
      <c r="AA101" s="1">
        <v>9070.5</v>
      </c>
      <c r="AB101" s="1">
        <v>1036.8</v>
      </c>
      <c r="AC101" s="1">
        <v>131642.1</v>
      </c>
      <c r="AD101" s="1">
        <v>8455.7</v>
      </c>
      <c r="AE101" s="1">
        <v>0</v>
      </c>
      <c r="AF101" s="1">
        <v>13.3</v>
      </c>
      <c r="AG101" s="1">
        <v>0</v>
      </c>
      <c r="AH101" s="1">
        <v>1.3</v>
      </c>
    </row>
    <row r="102" spans="4:34">
      <c r="D102" s="2">
        <v>42620.4653356482</v>
      </c>
      <c r="E102" s="1">
        <v>2.8</v>
      </c>
      <c r="F102" s="1">
        <v>0</v>
      </c>
      <c r="G102" s="1">
        <v>4.2</v>
      </c>
      <c r="H102" s="1">
        <v>0</v>
      </c>
      <c r="I102" s="1">
        <v>0</v>
      </c>
      <c r="J102" s="1">
        <v>0</v>
      </c>
      <c r="K102" s="1">
        <v>0</v>
      </c>
      <c r="L102" s="1">
        <v>6.7</v>
      </c>
      <c r="O102" s="2">
        <v>42620.4653356482</v>
      </c>
      <c r="P102" s="1">
        <v>3.8</v>
      </c>
      <c r="Q102" s="1">
        <v>0</v>
      </c>
      <c r="R102" s="1">
        <v>28.3</v>
      </c>
      <c r="S102" s="1">
        <v>0</v>
      </c>
      <c r="T102" s="1">
        <v>0</v>
      </c>
      <c r="U102" s="1">
        <v>0</v>
      </c>
      <c r="V102" s="1">
        <v>0</v>
      </c>
      <c r="W102" s="1">
        <v>2.5</v>
      </c>
      <c r="Z102" s="2">
        <v>42620.4653356482</v>
      </c>
      <c r="AA102" s="1">
        <v>7001.6</v>
      </c>
      <c r="AB102" s="1">
        <v>307.6</v>
      </c>
      <c r="AC102" s="1">
        <v>209602.6</v>
      </c>
      <c r="AD102" s="1">
        <v>25330.7</v>
      </c>
      <c r="AE102" s="1">
        <v>8</v>
      </c>
      <c r="AF102" s="1">
        <v>20.7</v>
      </c>
      <c r="AG102" s="1">
        <v>1.1</v>
      </c>
      <c r="AH102" s="1">
        <v>2.8</v>
      </c>
    </row>
    <row r="103" spans="4:34">
      <c r="D103" s="2">
        <v>42620.4653472222</v>
      </c>
      <c r="E103" s="1">
        <v>21.1</v>
      </c>
      <c r="F103" s="1">
        <v>5.8</v>
      </c>
      <c r="G103" s="1">
        <v>12.5</v>
      </c>
      <c r="H103" s="1">
        <v>0</v>
      </c>
      <c r="I103" s="1">
        <v>0</v>
      </c>
      <c r="J103" s="1">
        <v>0</v>
      </c>
      <c r="K103" s="1">
        <v>0</v>
      </c>
      <c r="L103" s="1">
        <v>0.3</v>
      </c>
      <c r="O103" s="2">
        <v>42620.4653472222</v>
      </c>
      <c r="P103" s="1">
        <v>23.4</v>
      </c>
      <c r="Q103" s="1">
        <v>4.7</v>
      </c>
      <c r="R103" s="1">
        <v>604.3</v>
      </c>
      <c r="S103" s="1">
        <v>0</v>
      </c>
      <c r="T103" s="1">
        <v>0</v>
      </c>
      <c r="U103" s="1">
        <v>0</v>
      </c>
      <c r="V103" s="1">
        <v>0</v>
      </c>
      <c r="W103" s="1">
        <v>1.2</v>
      </c>
      <c r="Z103" s="2">
        <v>42620.4653472222</v>
      </c>
      <c r="AA103" s="1">
        <v>11611</v>
      </c>
      <c r="AB103" s="1">
        <v>1720.4</v>
      </c>
      <c r="AC103" s="1">
        <v>282459.7</v>
      </c>
      <c r="AD103" s="1">
        <v>108241</v>
      </c>
      <c r="AE103" s="1">
        <v>17</v>
      </c>
      <c r="AF103" s="1">
        <v>26.2</v>
      </c>
      <c r="AG103" s="1">
        <v>1.3</v>
      </c>
      <c r="AH103" s="1">
        <v>2</v>
      </c>
    </row>
    <row r="104" spans="4:34">
      <c r="D104" s="2">
        <v>42620.4653587963</v>
      </c>
      <c r="E104" s="1">
        <v>33.4</v>
      </c>
      <c r="F104" s="1">
        <v>4</v>
      </c>
      <c r="G104" s="1">
        <v>59.6</v>
      </c>
      <c r="H104" s="1">
        <v>4</v>
      </c>
      <c r="I104" s="1">
        <v>0</v>
      </c>
      <c r="J104" s="1">
        <v>0.1</v>
      </c>
      <c r="K104" s="1">
        <v>0</v>
      </c>
      <c r="L104" s="1">
        <v>2.8</v>
      </c>
      <c r="O104" s="2">
        <v>42620.4653587963</v>
      </c>
      <c r="P104" s="1">
        <v>28.3</v>
      </c>
      <c r="Q104" s="1">
        <v>5.1</v>
      </c>
      <c r="R104" s="1">
        <v>14.6</v>
      </c>
      <c r="S104" s="1">
        <v>4</v>
      </c>
      <c r="T104" s="1">
        <v>0</v>
      </c>
      <c r="U104" s="1">
        <v>0.1</v>
      </c>
      <c r="V104" s="1">
        <v>0</v>
      </c>
      <c r="W104" s="1">
        <v>2.9</v>
      </c>
      <c r="Z104" s="2">
        <v>42620.4653587963</v>
      </c>
      <c r="AA104" s="1">
        <v>10759.4</v>
      </c>
      <c r="AB104" s="1">
        <v>999.9</v>
      </c>
      <c r="AC104" s="1">
        <v>259316</v>
      </c>
      <c r="AD104" s="1">
        <v>32216.5</v>
      </c>
      <c r="AE104" s="1">
        <v>7.4</v>
      </c>
      <c r="AF104" s="1">
        <v>21.6</v>
      </c>
      <c r="AG104" s="1">
        <v>0.6</v>
      </c>
      <c r="AH104" s="1">
        <v>1.8</v>
      </c>
    </row>
    <row r="105" spans="4:34">
      <c r="D105" s="2">
        <v>42620.4653703704</v>
      </c>
      <c r="E105" s="1">
        <v>69.6</v>
      </c>
      <c r="F105" s="1">
        <v>0</v>
      </c>
      <c r="G105" s="1">
        <v>1012.1</v>
      </c>
      <c r="H105" s="1">
        <v>0</v>
      </c>
      <c r="I105" s="1">
        <v>0</v>
      </c>
      <c r="J105" s="1">
        <v>2.1</v>
      </c>
      <c r="K105" s="1">
        <v>0</v>
      </c>
      <c r="L105" s="1">
        <v>30.6</v>
      </c>
      <c r="O105" s="2">
        <v>42620.4653703704</v>
      </c>
      <c r="P105" s="1">
        <v>75.5</v>
      </c>
      <c r="Q105" s="1">
        <v>0</v>
      </c>
      <c r="R105" s="1">
        <v>2096.3</v>
      </c>
      <c r="S105" s="1">
        <v>0</v>
      </c>
      <c r="T105" s="1">
        <v>0</v>
      </c>
      <c r="U105" s="1">
        <v>2.2</v>
      </c>
      <c r="V105" s="1">
        <v>0</v>
      </c>
      <c r="W105" s="1">
        <v>29.5</v>
      </c>
      <c r="Z105" s="2">
        <v>42620.4653703704</v>
      </c>
      <c r="AA105" s="1">
        <v>5030.2</v>
      </c>
      <c r="AB105" s="1">
        <v>1132.3</v>
      </c>
      <c r="AC105" s="1">
        <v>109553.2</v>
      </c>
      <c r="AD105" s="1">
        <v>20736.4</v>
      </c>
      <c r="AE105" s="1">
        <v>1.9</v>
      </c>
      <c r="AF105" s="1">
        <v>12.3</v>
      </c>
      <c r="AG105" s="1">
        <v>0.3</v>
      </c>
      <c r="AH105" s="1">
        <v>2</v>
      </c>
    </row>
    <row r="106" spans="4:34">
      <c r="D106" s="2">
        <v>42620.4653819444</v>
      </c>
      <c r="E106" s="1">
        <v>3</v>
      </c>
      <c r="F106" s="1">
        <v>0</v>
      </c>
      <c r="G106" s="1">
        <v>132.1</v>
      </c>
      <c r="H106" s="1">
        <v>0</v>
      </c>
      <c r="I106" s="1">
        <v>0</v>
      </c>
      <c r="J106" s="1">
        <v>0</v>
      </c>
      <c r="K106" s="1">
        <v>0</v>
      </c>
      <c r="L106" s="1">
        <v>3.8</v>
      </c>
      <c r="O106" s="2">
        <v>42620.4653819444</v>
      </c>
      <c r="P106" s="1">
        <v>5</v>
      </c>
      <c r="Q106" s="1">
        <v>0</v>
      </c>
      <c r="R106" s="1">
        <v>60.6</v>
      </c>
      <c r="S106" s="1">
        <v>0</v>
      </c>
      <c r="T106" s="1">
        <v>0</v>
      </c>
      <c r="U106" s="1">
        <v>0</v>
      </c>
      <c r="V106" s="1">
        <v>0</v>
      </c>
      <c r="W106" s="1">
        <v>4.3</v>
      </c>
      <c r="Z106" s="2">
        <v>42620.4653819444</v>
      </c>
      <c r="AA106" s="1">
        <v>10092.3</v>
      </c>
      <c r="AB106" s="1">
        <v>1364.9</v>
      </c>
      <c r="AC106" s="1">
        <v>202951.3</v>
      </c>
      <c r="AD106" s="1">
        <v>39980.2</v>
      </c>
      <c r="AE106" s="1">
        <v>9.5</v>
      </c>
      <c r="AF106" s="1">
        <v>18.3</v>
      </c>
      <c r="AG106" s="1">
        <v>0.8</v>
      </c>
      <c r="AH106" s="1">
        <v>1.6</v>
      </c>
    </row>
    <row r="107" spans="4:34">
      <c r="D107" s="2">
        <v>42620.4653935185</v>
      </c>
      <c r="E107" s="1">
        <v>32.9</v>
      </c>
      <c r="F107" s="1">
        <v>9.3</v>
      </c>
      <c r="G107" s="1">
        <v>299.4</v>
      </c>
      <c r="H107" s="1">
        <v>4.1</v>
      </c>
      <c r="I107" s="1">
        <v>0</v>
      </c>
      <c r="J107" s="1">
        <v>0</v>
      </c>
      <c r="K107" s="1">
        <v>0</v>
      </c>
      <c r="L107" s="1">
        <v>1.1</v>
      </c>
      <c r="O107" s="2">
        <v>42620.4653935185</v>
      </c>
      <c r="P107" s="1">
        <v>29.8</v>
      </c>
      <c r="Q107" s="1">
        <v>9.3</v>
      </c>
      <c r="R107" s="1">
        <v>445.4</v>
      </c>
      <c r="S107" s="1">
        <v>4.1</v>
      </c>
      <c r="T107" s="1">
        <v>0</v>
      </c>
      <c r="U107" s="1">
        <v>0.1</v>
      </c>
      <c r="V107" s="1">
        <v>0</v>
      </c>
      <c r="W107" s="1">
        <v>2</v>
      </c>
      <c r="Z107" s="2">
        <v>42620.4653935185</v>
      </c>
      <c r="AA107" s="1">
        <v>7726.3</v>
      </c>
      <c r="AB107" s="1">
        <v>2080.2</v>
      </c>
      <c r="AC107" s="1">
        <v>111238.7</v>
      </c>
      <c r="AD107" s="1">
        <v>76736.9</v>
      </c>
      <c r="AE107" s="1">
        <v>3.8</v>
      </c>
      <c r="AF107" s="1">
        <v>17</v>
      </c>
      <c r="AG107" s="1">
        <v>0.4</v>
      </c>
      <c r="AH107" s="1">
        <v>1.7</v>
      </c>
    </row>
    <row r="108" spans="4:34">
      <c r="D108" s="2">
        <v>42620.4654050926</v>
      </c>
      <c r="E108" s="1">
        <v>7.9</v>
      </c>
      <c r="F108" s="1">
        <v>3.9</v>
      </c>
      <c r="G108" s="1">
        <v>2.1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O108" s="2">
        <v>42620.4654050926</v>
      </c>
      <c r="P108" s="1">
        <v>3.9</v>
      </c>
      <c r="Q108" s="1">
        <v>3.9</v>
      </c>
      <c r="R108" s="1">
        <v>1.1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Z108" s="2">
        <v>42620.4654050926</v>
      </c>
      <c r="AA108" s="1">
        <v>10159.8</v>
      </c>
      <c r="AB108" s="1">
        <v>1197.2</v>
      </c>
      <c r="AC108" s="1">
        <v>187491.9</v>
      </c>
      <c r="AD108" s="1">
        <v>35548</v>
      </c>
      <c r="AE108" s="1">
        <v>2.5</v>
      </c>
      <c r="AF108" s="1">
        <v>22.6</v>
      </c>
      <c r="AG108" s="1">
        <v>0.2</v>
      </c>
      <c r="AH108" s="1">
        <v>2</v>
      </c>
    </row>
    <row r="109" spans="4:34">
      <c r="D109" s="2">
        <v>42620.4654166667</v>
      </c>
      <c r="E109" s="1">
        <v>9.3</v>
      </c>
      <c r="F109" s="1">
        <v>4.1</v>
      </c>
      <c r="G109" s="1">
        <v>3.3</v>
      </c>
      <c r="H109" s="1">
        <v>0</v>
      </c>
      <c r="I109" s="1">
        <v>0</v>
      </c>
      <c r="J109" s="1">
        <v>0</v>
      </c>
      <c r="K109" s="1">
        <v>0</v>
      </c>
      <c r="L109" s="1">
        <v>0.3</v>
      </c>
      <c r="O109" s="2">
        <v>42620.4654166667</v>
      </c>
      <c r="P109" s="1">
        <v>12.4</v>
      </c>
      <c r="Q109" s="1">
        <v>4.1</v>
      </c>
      <c r="R109" s="1">
        <v>3.3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Z109" s="2">
        <v>42620.4654166667</v>
      </c>
      <c r="AA109" s="1">
        <v>14171.2</v>
      </c>
      <c r="AB109" s="1">
        <v>1924.9</v>
      </c>
      <c r="AC109" s="1">
        <v>246349.7</v>
      </c>
      <c r="AD109" s="1">
        <v>27678.7</v>
      </c>
      <c r="AE109" s="1">
        <v>4.6</v>
      </c>
      <c r="AF109" s="1">
        <v>21.6</v>
      </c>
      <c r="AG109" s="1">
        <v>0.3</v>
      </c>
      <c r="AH109" s="1">
        <v>1.3</v>
      </c>
    </row>
    <row r="110" spans="4:34">
      <c r="D110" s="2">
        <v>42620.4654282407</v>
      </c>
      <c r="E110" s="1">
        <v>7.8</v>
      </c>
      <c r="F110" s="1">
        <v>3.9</v>
      </c>
      <c r="G110" s="1">
        <v>2.1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O110" s="2">
        <v>42620.4654282407</v>
      </c>
      <c r="P110" s="1">
        <v>7.8</v>
      </c>
      <c r="Q110" s="1">
        <v>3.9</v>
      </c>
      <c r="R110" s="1">
        <v>2.1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Z110" s="2">
        <v>42620.4654282407</v>
      </c>
      <c r="AA110" s="1">
        <v>17121.1</v>
      </c>
      <c r="AB110" s="1">
        <v>945</v>
      </c>
      <c r="AC110" s="1">
        <v>335476.2</v>
      </c>
      <c r="AD110" s="1">
        <v>24739.6</v>
      </c>
      <c r="AE110" s="1">
        <v>14.4</v>
      </c>
      <c r="AF110" s="1">
        <v>26.6</v>
      </c>
      <c r="AG110" s="1">
        <v>0.8</v>
      </c>
      <c r="AH110" s="1">
        <v>1.5</v>
      </c>
    </row>
    <row r="111" spans="4:34">
      <c r="D111" s="2">
        <v>42620.4654398148</v>
      </c>
      <c r="E111" s="1">
        <v>7.3</v>
      </c>
      <c r="F111" s="1">
        <v>3.7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O111" s="2">
        <v>42620.4654398148</v>
      </c>
      <c r="P111" s="1">
        <v>7.3</v>
      </c>
      <c r="Q111" s="1">
        <v>3.7</v>
      </c>
      <c r="R111" s="1">
        <v>2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Z111" s="2">
        <v>42620.4654398148</v>
      </c>
      <c r="AA111" s="1">
        <v>12088.1</v>
      </c>
      <c r="AB111" s="1">
        <v>1147.4</v>
      </c>
      <c r="AC111" s="1">
        <v>248119.4</v>
      </c>
      <c r="AD111" s="1">
        <v>23891.4</v>
      </c>
      <c r="AE111" s="1">
        <v>4.5</v>
      </c>
      <c r="AF111" s="1">
        <v>18.9</v>
      </c>
      <c r="AG111" s="1">
        <v>0.3</v>
      </c>
      <c r="AH111" s="1">
        <v>1.4</v>
      </c>
    </row>
    <row r="112" spans="4:34">
      <c r="D112" s="2">
        <v>42620.4654513889</v>
      </c>
      <c r="E112" s="1">
        <v>22.1</v>
      </c>
      <c r="F112" s="1">
        <v>8</v>
      </c>
      <c r="G112" s="1">
        <v>29.5</v>
      </c>
      <c r="H112" s="1">
        <v>0</v>
      </c>
      <c r="I112" s="1">
        <v>0</v>
      </c>
      <c r="J112" s="1">
        <v>0.1</v>
      </c>
      <c r="K112" s="1">
        <v>0</v>
      </c>
      <c r="L112" s="1">
        <v>2</v>
      </c>
      <c r="O112" s="2">
        <v>42620.4654513889</v>
      </c>
      <c r="P112" s="1">
        <v>20.1</v>
      </c>
      <c r="Q112" s="1">
        <v>8</v>
      </c>
      <c r="R112" s="1">
        <v>18.4</v>
      </c>
      <c r="S112" s="1">
        <v>0</v>
      </c>
      <c r="T112" s="1">
        <v>0</v>
      </c>
      <c r="U112" s="1">
        <v>0</v>
      </c>
      <c r="V112" s="1">
        <v>0</v>
      </c>
      <c r="W112" s="1">
        <v>1.1</v>
      </c>
      <c r="Z112" s="2">
        <v>42620.4654513889</v>
      </c>
      <c r="AA112" s="1">
        <v>11946.9</v>
      </c>
      <c r="AB112" s="1">
        <v>1043</v>
      </c>
      <c r="AC112" s="1">
        <v>225745.3</v>
      </c>
      <c r="AD112" s="1">
        <v>6582</v>
      </c>
      <c r="AE112" s="1">
        <v>24.5</v>
      </c>
      <c r="AF112" s="1">
        <v>24.7</v>
      </c>
      <c r="AG112" s="1">
        <v>1.9</v>
      </c>
      <c r="AH112" s="1">
        <v>1.9</v>
      </c>
    </row>
    <row r="113" spans="4:34">
      <c r="D113" s="2">
        <v>42620.465462963</v>
      </c>
      <c r="E113" s="1">
        <v>2.2</v>
      </c>
      <c r="F113" s="1">
        <v>1.1</v>
      </c>
      <c r="G113" s="1">
        <v>8.9</v>
      </c>
      <c r="H113" s="1">
        <v>4.5</v>
      </c>
      <c r="I113" s="1">
        <v>0</v>
      </c>
      <c r="J113" s="1">
        <v>0</v>
      </c>
      <c r="K113" s="1">
        <v>0</v>
      </c>
      <c r="L113" s="1">
        <v>6.7</v>
      </c>
      <c r="O113" s="2">
        <v>42620.465462963</v>
      </c>
      <c r="P113" s="1">
        <v>2.2</v>
      </c>
      <c r="Q113" s="1">
        <v>1.1</v>
      </c>
      <c r="R113" s="1">
        <v>10</v>
      </c>
      <c r="S113" s="1">
        <v>4.5</v>
      </c>
      <c r="T113" s="1">
        <v>0</v>
      </c>
      <c r="U113" s="1">
        <v>0</v>
      </c>
      <c r="V113" s="1">
        <v>0</v>
      </c>
      <c r="W113" s="1">
        <v>2.3</v>
      </c>
      <c r="Z113" s="2">
        <v>42620.465462963</v>
      </c>
      <c r="AA113" s="1">
        <v>8777.6</v>
      </c>
      <c r="AB113" s="1">
        <v>1252.5</v>
      </c>
      <c r="AC113" s="1">
        <v>139854.3</v>
      </c>
      <c r="AD113" s="1">
        <v>10314.6</v>
      </c>
      <c r="AE113" s="1">
        <v>1.5</v>
      </c>
      <c r="AF113" s="1">
        <v>9.1</v>
      </c>
      <c r="AG113" s="1">
        <v>0.2</v>
      </c>
      <c r="AH113" s="1">
        <v>0.9</v>
      </c>
    </row>
    <row r="114" spans="4:34">
      <c r="D114" s="2">
        <v>42620.465474537</v>
      </c>
      <c r="E114" s="1">
        <v>64.6</v>
      </c>
      <c r="F114" s="1">
        <v>19.8</v>
      </c>
      <c r="G114" s="1">
        <v>83.2</v>
      </c>
      <c r="H114" s="1">
        <v>4.2</v>
      </c>
      <c r="I114" s="1">
        <v>0</v>
      </c>
      <c r="J114" s="1">
        <v>0.1</v>
      </c>
      <c r="K114" s="1">
        <v>0</v>
      </c>
      <c r="L114" s="1">
        <v>1.3</v>
      </c>
      <c r="O114" s="2">
        <v>42620.465474537</v>
      </c>
      <c r="P114" s="1">
        <v>25</v>
      </c>
      <c r="Q114" s="1">
        <v>9.4</v>
      </c>
      <c r="R114" s="1">
        <v>67</v>
      </c>
      <c r="S114" s="1">
        <v>4.2</v>
      </c>
      <c r="T114" s="1">
        <v>0</v>
      </c>
      <c r="U114" s="1">
        <v>0.1</v>
      </c>
      <c r="V114" s="1">
        <v>0</v>
      </c>
      <c r="W114" s="1">
        <v>2.3</v>
      </c>
      <c r="Z114" s="2">
        <v>42620.465474537</v>
      </c>
      <c r="AA114" s="1">
        <v>18352</v>
      </c>
      <c r="AB114" s="1">
        <v>1356.6</v>
      </c>
      <c r="AC114" s="1">
        <v>241963.6</v>
      </c>
      <c r="AD114" s="1">
        <v>13152.9</v>
      </c>
      <c r="AE114" s="1">
        <v>19.1</v>
      </c>
      <c r="AF114" s="1">
        <v>28.4</v>
      </c>
      <c r="AG114" s="1">
        <v>1</v>
      </c>
      <c r="AH114" s="1">
        <v>1.4</v>
      </c>
    </row>
    <row r="115" spans="4:34">
      <c r="D115" s="2">
        <v>42620.4654861111</v>
      </c>
      <c r="E115" s="1">
        <v>1</v>
      </c>
      <c r="F115" s="1">
        <v>2</v>
      </c>
      <c r="G115" s="1">
        <v>2.5</v>
      </c>
      <c r="H115" s="1">
        <v>8</v>
      </c>
      <c r="I115" s="1">
        <v>0</v>
      </c>
      <c r="J115" s="1">
        <v>0</v>
      </c>
      <c r="K115" s="1">
        <v>0</v>
      </c>
      <c r="L115" s="1">
        <v>3.6</v>
      </c>
      <c r="O115" s="2">
        <v>42620.4654861111</v>
      </c>
      <c r="P115" s="1">
        <v>0</v>
      </c>
      <c r="Q115" s="1">
        <v>2</v>
      </c>
      <c r="R115" s="1">
        <v>0</v>
      </c>
      <c r="S115" s="1">
        <v>8</v>
      </c>
      <c r="T115" s="1">
        <v>0</v>
      </c>
      <c r="U115" s="1">
        <v>0</v>
      </c>
      <c r="V115" s="1">
        <v>0</v>
      </c>
      <c r="W115" s="1">
        <v>5.3</v>
      </c>
      <c r="Z115" s="2">
        <v>42620.4654861111</v>
      </c>
      <c r="AA115" s="1">
        <v>11163.2</v>
      </c>
      <c r="AB115" s="1">
        <v>1367.1</v>
      </c>
      <c r="AC115" s="1">
        <v>178521.1</v>
      </c>
      <c r="AD115" s="1">
        <v>79840.4</v>
      </c>
      <c r="AE115" s="1">
        <v>2.1</v>
      </c>
      <c r="AF115" s="1">
        <v>16.2</v>
      </c>
      <c r="AG115" s="1">
        <v>0.2</v>
      </c>
      <c r="AH115" s="1">
        <v>1.3</v>
      </c>
    </row>
    <row r="116" spans="4:34">
      <c r="D116" s="2">
        <v>42620.4654976852</v>
      </c>
      <c r="E116" s="1">
        <v>15.5</v>
      </c>
      <c r="F116" s="1">
        <v>7.8</v>
      </c>
      <c r="G116" s="1">
        <v>4.2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O116" s="2">
        <v>42620.4654976852</v>
      </c>
      <c r="P116" s="1">
        <v>15.5</v>
      </c>
      <c r="Q116" s="1">
        <v>7.8</v>
      </c>
      <c r="R116" s="1">
        <v>4.2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Z116" s="2">
        <v>42620.4654976852</v>
      </c>
      <c r="AA116" s="1">
        <v>12919.9</v>
      </c>
      <c r="AB116" s="1">
        <v>1231.9</v>
      </c>
      <c r="AC116" s="1">
        <v>237755.5</v>
      </c>
      <c r="AD116" s="1">
        <v>11275.7</v>
      </c>
      <c r="AE116" s="1">
        <v>21.2</v>
      </c>
      <c r="AF116" s="1">
        <v>25.5</v>
      </c>
      <c r="AG116" s="1">
        <v>1.5</v>
      </c>
      <c r="AH116" s="1">
        <v>1.8</v>
      </c>
    </row>
    <row r="117" spans="4:34">
      <c r="D117" s="2">
        <v>42620.4655092593</v>
      </c>
      <c r="E117" s="1">
        <v>0</v>
      </c>
      <c r="F117" s="1">
        <v>2.9</v>
      </c>
      <c r="G117" s="1">
        <v>0</v>
      </c>
      <c r="H117" s="1">
        <v>11.5</v>
      </c>
      <c r="I117" s="1">
        <v>0</v>
      </c>
      <c r="J117" s="1">
        <v>0</v>
      </c>
      <c r="K117" s="1">
        <v>0</v>
      </c>
      <c r="L117" s="1">
        <v>4.2</v>
      </c>
      <c r="O117" s="2">
        <v>42620.4655092593</v>
      </c>
      <c r="P117" s="1">
        <v>0</v>
      </c>
      <c r="Q117" s="1">
        <v>2.9</v>
      </c>
      <c r="R117" s="1">
        <v>0</v>
      </c>
      <c r="S117" s="1">
        <v>11.5</v>
      </c>
      <c r="T117" s="1">
        <v>0</v>
      </c>
      <c r="U117" s="1">
        <v>0</v>
      </c>
      <c r="V117" s="1">
        <v>0</v>
      </c>
      <c r="W117" s="1">
        <v>3.7</v>
      </c>
      <c r="Z117" s="2">
        <v>42620.4655092593</v>
      </c>
      <c r="AA117" s="1">
        <v>9019</v>
      </c>
      <c r="AB117" s="1">
        <v>441.2</v>
      </c>
      <c r="AC117" s="1">
        <v>150653.9</v>
      </c>
      <c r="AD117" s="1">
        <v>43319</v>
      </c>
      <c r="AE117" s="1">
        <v>2.8</v>
      </c>
      <c r="AF117" s="1">
        <v>15.2</v>
      </c>
      <c r="AG117" s="1">
        <v>0.3</v>
      </c>
      <c r="AH117" s="1">
        <v>1.6</v>
      </c>
    </row>
    <row r="118" spans="4:34">
      <c r="D118" s="2">
        <v>42620.4655208333</v>
      </c>
      <c r="E118" s="1">
        <v>22.4</v>
      </c>
      <c r="F118" s="1">
        <v>37.3</v>
      </c>
      <c r="G118" s="1">
        <v>21.6</v>
      </c>
      <c r="H118" s="1">
        <v>1485.9</v>
      </c>
      <c r="I118" s="1">
        <v>0</v>
      </c>
      <c r="J118" s="1">
        <v>1.5</v>
      </c>
      <c r="K118" s="1">
        <v>0</v>
      </c>
      <c r="L118" s="1">
        <v>24.9</v>
      </c>
      <c r="O118" s="2">
        <v>42620.4655208333</v>
      </c>
      <c r="P118" s="1">
        <v>30.9</v>
      </c>
      <c r="Q118" s="1">
        <v>35.1</v>
      </c>
      <c r="R118" s="1">
        <v>48.2</v>
      </c>
      <c r="S118" s="1">
        <v>877.1</v>
      </c>
      <c r="T118" s="1">
        <v>0</v>
      </c>
      <c r="U118" s="1">
        <v>1.6</v>
      </c>
      <c r="V118" s="1">
        <v>0</v>
      </c>
      <c r="W118" s="1">
        <v>24.5</v>
      </c>
      <c r="Z118" s="2">
        <v>42620.4655208333</v>
      </c>
      <c r="AA118" s="1">
        <v>12033.3</v>
      </c>
      <c r="AB118" s="1">
        <v>756.9</v>
      </c>
      <c r="AC118" s="1">
        <v>256550.1</v>
      </c>
      <c r="AD118" s="1">
        <v>7128.6</v>
      </c>
      <c r="AE118" s="1">
        <v>20.1</v>
      </c>
      <c r="AF118" s="1">
        <v>26.3</v>
      </c>
      <c r="AG118" s="1">
        <v>1.6</v>
      </c>
      <c r="AH118" s="1">
        <v>2.1</v>
      </c>
    </row>
    <row r="119" spans="4:34">
      <c r="D119" s="2">
        <v>42620.4655324074</v>
      </c>
      <c r="E119" s="1">
        <v>22.5</v>
      </c>
      <c r="F119" s="1">
        <v>228.2</v>
      </c>
      <c r="G119" s="1">
        <v>457</v>
      </c>
      <c r="H119" s="1">
        <v>24299.3</v>
      </c>
      <c r="I119" s="1">
        <v>0</v>
      </c>
      <c r="J119" s="1">
        <v>50.2</v>
      </c>
      <c r="K119" s="1">
        <v>0</v>
      </c>
      <c r="L119" s="1">
        <v>200.2</v>
      </c>
      <c r="O119" s="2">
        <v>42620.4655324074</v>
      </c>
      <c r="P119" s="1">
        <v>17.6</v>
      </c>
      <c r="Q119" s="1">
        <v>230.2</v>
      </c>
      <c r="R119" s="1">
        <v>330.6</v>
      </c>
      <c r="S119" s="1">
        <v>24860.6</v>
      </c>
      <c r="T119" s="1">
        <v>0</v>
      </c>
      <c r="U119" s="1">
        <v>52.9</v>
      </c>
      <c r="V119" s="1">
        <v>0</v>
      </c>
      <c r="W119" s="1">
        <v>213.6</v>
      </c>
      <c r="Z119" s="2">
        <v>42620.4655324074</v>
      </c>
      <c r="AA119" s="1">
        <v>10424.6</v>
      </c>
      <c r="AB119" s="1">
        <v>775.7</v>
      </c>
      <c r="AC119" s="1">
        <v>197166.1</v>
      </c>
      <c r="AD119" s="1">
        <v>11893.7</v>
      </c>
      <c r="AE119" s="1">
        <v>4.2</v>
      </c>
      <c r="AF119" s="1">
        <v>16.3</v>
      </c>
      <c r="AG119" s="1">
        <v>0.4</v>
      </c>
      <c r="AH119" s="1">
        <v>1.5</v>
      </c>
    </row>
    <row r="120" spans="4:34">
      <c r="D120" s="2">
        <v>42620.4655439815</v>
      </c>
      <c r="E120" s="1">
        <v>33.2</v>
      </c>
      <c r="F120" s="1">
        <v>150.5</v>
      </c>
      <c r="G120" s="1">
        <v>72.4</v>
      </c>
      <c r="H120" s="1">
        <v>1691.2</v>
      </c>
      <c r="I120" s="1">
        <v>0</v>
      </c>
      <c r="J120" s="1">
        <v>7.2</v>
      </c>
      <c r="K120" s="1">
        <v>0</v>
      </c>
      <c r="L120" s="1">
        <v>39.3</v>
      </c>
      <c r="O120" s="2">
        <v>42620.4655439815</v>
      </c>
      <c r="P120" s="1">
        <v>56.7</v>
      </c>
      <c r="Q120" s="1">
        <v>150.5</v>
      </c>
      <c r="R120" s="1">
        <v>79.3</v>
      </c>
      <c r="S120" s="1">
        <v>1493.9</v>
      </c>
      <c r="T120" s="1">
        <v>0</v>
      </c>
      <c r="U120" s="1">
        <v>8.1</v>
      </c>
      <c r="V120" s="1">
        <v>0</v>
      </c>
      <c r="W120" s="1">
        <v>39.3</v>
      </c>
      <c r="Z120" s="2">
        <v>42620.4655439815</v>
      </c>
      <c r="AA120" s="1">
        <v>10840.5</v>
      </c>
      <c r="AB120" s="1">
        <v>7246.9</v>
      </c>
      <c r="AC120" s="1">
        <v>221798.9</v>
      </c>
      <c r="AD120" s="1">
        <v>183192</v>
      </c>
      <c r="AE120" s="1">
        <v>29</v>
      </c>
      <c r="AF120" s="1">
        <v>28.8</v>
      </c>
      <c r="AG120" s="1">
        <v>1.6</v>
      </c>
      <c r="AH120" s="1">
        <v>1.6</v>
      </c>
    </row>
    <row r="121" spans="4:34">
      <c r="D121" s="2">
        <v>42620.4664930556</v>
      </c>
      <c r="E121" s="1">
        <v>4.2</v>
      </c>
      <c r="F121" s="1">
        <v>0</v>
      </c>
      <c r="G121" s="1">
        <v>10.1</v>
      </c>
      <c r="H121" s="1">
        <v>0</v>
      </c>
      <c r="I121" s="1">
        <v>0</v>
      </c>
      <c r="J121" s="1">
        <v>0</v>
      </c>
      <c r="K121" s="1">
        <v>0</v>
      </c>
      <c r="L121" s="1">
        <v>7</v>
      </c>
      <c r="O121" s="2">
        <v>42620.4664930556</v>
      </c>
      <c r="P121" s="1">
        <v>6.4</v>
      </c>
      <c r="Q121" s="1">
        <v>0</v>
      </c>
      <c r="R121" s="1">
        <v>62.7</v>
      </c>
      <c r="S121" s="1">
        <v>0</v>
      </c>
      <c r="T121" s="1">
        <v>0</v>
      </c>
      <c r="U121" s="1">
        <v>0</v>
      </c>
      <c r="V121" s="1">
        <v>0</v>
      </c>
      <c r="W121" s="1">
        <v>5.1</v>
      </c>
      <c r="Z121" s="2">
        <v>42620.4664930556</v>
      </c>
      <c r="AA121" s="1">
        <v>11270.2</v>
      </c>
      <c r="AB121" s="1">
        <v>47.8</v>
      </c>
      <c r="AC121" s="1">
        <v>153324.2</v>
      </c>
      <c r="AD121" s="1">
        <v>3230.4</v>
      </c>
      <c r="AE121" s="1">
        <v>0</v>
      </c>
      <c r="AF121" s="1">
        <v>24.1</v>
      </c>
      <c r="AG121" s="1">
        <v>0</v>
      </c>
      <c r="AH121" s="1">
        <v>2.1</v>
      </c>
    </row>
    <row r="122" spans="4:34">
      <c r="D122" s="2">
        <v>42620.4665046296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O122" s="2">
        <v>42620.4665046296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Z122" s="2">
        <v>42620.4665046296</v>
      </c>
      <c r="AA122" s="1">
        <v>17042.7</v>
      </c>
      <c r="AB122" s="1">
        <v>807.6</v>
      </c>
      <c r="AC122" s="1">
        <v>324881.4</v>
      </c>
      <c r="AD122" s="1">
        <v>10318.8</v>
      </c>
      <c r="AE122" s="1">
        <v>0.1</v>
      </c>
      <c r="AF122" s="1">
        <v>36.6</v>
      </c>
      <c r="AG122" s="1">
        <v>0</v>
      </c>
      <c r="AH122" s="1">
        <v>2</v>
      </c>
    </row>
    <row r="123" spans="4:34">
      <c r="D123" s="2">
        <v>42620.4665162037</v>
      </c>
      <c r="E123" s="1">
        <v>1.1</v>
      </c>
      <c r="F123" s="1">
        <v>0</v>
      </c>
      <c r="G123" s="1">
        <v>2.7</v>
      </c>
      <c r="H123" s="1">
        <v>0</v>
      </c>
      <c r="I123" s="1">
        <v>0</v>
      </c>
      <c r="J123" s="1">
        <v>0</v>
      </c>
      <c r="K123" s="1">
        <v>0</v>
      </c>
      <c r="L123" s="1">
        <v>3.7</v>
      </c>
      <c r="O123" s="2">
        <v>42620.4665162037</v>
      </c>
      <c r="P123" s="1">
        <v>2.2</v>
      </c>
      <c r="Q123" s="1">
        <v>0</v>
      </c>
      <c r="R123" s="1">
        <v>3.8</v>
      </c>
      <c r="S123" s="1">
        <v>0</v>
      </c>
      <c r="T123" s="1">
        <v>0</v>
      </c>
      <c r="U123" s="1">
        <v>0</v>
      </c>
      <c r="V123" s="1">
        <v>0</v>
      </c>
      <c r="W123" s="1">
        <v>7.9</v>
      </c>
      <c r="Z123" s="2">
        <v>42620.4665162037</v>
      </c>
      <c r="AA123" s="1">
        <v>15540.9</v>
      </c>
      <c r="AB123" s="1">
        <v>1230.1</v>
      </c>
      <c r="AC123" s="1">
        <v>266030.6</v>
      </c>
      <c r="AD123" s="1">
        <v>2693.2</v>
      </c>
      <c r="AE123" s="1">
        <v>0.1</v>
      </c>
      <c r="AF123" s="1">
        <v>28.9</v>
      </c>
      <c r="AG123" s="1">
        <v>0</v>
      </c>
      <c r="AH123" s="1">
        <v>1.7</v>
      </c>
    </row>
    <row r="124" spans="4:34">
      <c r="D124" s="2">
        <v>42620.4665277778</v>
      </c>
      <c r="E124" s="1">
        <v>1</v>
      </c>
      <c r="F124" s="1">
        <v>0</v>
      </c>
      <c r="G124" s="1">
        <v>4.9</v>
      </c>
      <c r="H124" s="1">
        <v>0</v>
      </c>
      <c r="I124" s="1">
        <v>0</v>
      </c>
      <c r="J124" s="1">
        <v>0</v>
      </c>
      <c r="K124" s="1">
        <v>0.1</v>
      </c>
      <c r="L124" s="1">
        <v>7.8</v>
      </c>
      <c r="O124" s="2">
        <v>42620.4665277778</v>
      </c>
      <c r="P124" s="1">
        <v>1</v>
      </c>
      <c r="Q124" s="1">
        <v>0</v>
      </c>
      <c r="R124" s="1">
        <v>3.9</v>
      </c>
      <c r="S124" s="1">
        <v>0</v>
      </c>
      <c r="T124" s="1">
        <v>0</v>
      </c>
      <c r="U124" s="1">
        <v>0</v>
      </c>
      <c r="V124" s="1">
        <v>0</v>
      </c>
      <c r="W124" s="1">
        <v>9.1</v>
      </c>
      <c r="Z124" s="2">
        <v>42620.4665277778</v>
      </c>
      <c r="AA124" s="1">
        <v>21743.1</v>
      </c>
      <c r="AB124" s="1">
        <v>1141.6</v>
      </c>
      <c r="AC124" s="1">
        <v>199729</v>
      </c>
      <c r="AD124" s="1">
        <v>4308.3</v>
      </c>
      <c r="AE124" s="1">
        <v>0.1</v>
      </c>
      <c r="AF124" s="1">
        <v>50</v>
      </c>
      <c r="AG124" s="1">
        <v>0</v>
      </c>
      <c r="AH124" s="1">
        <v>2.2</v>
      </c>
    </row>
    <row r="125" spans="4:34">
      <c r="D125" s="2">
        <v>42620.4665393519</v>
      </c>
      <c r="E125" s="1">
        <v>10.3</v>
      </c>
      <c r="F125" s="1">
        <v>0.9</v>
      </c>
      <c r="G125" s="1">
        <v>142</v>
      </c>
      <c r="H125" s="1">
        <v>3.7</v>
      </c>
      <c r="I125" s="1">
        <v>0</v>
      </c>
      <c r="J125" s="1">
        <v>0</v>
      </c>
      <c r="K125" s="1">
        <v>0</v>
      </c>
      <c r="L125" s="1">
        <v>2.5</v>
      </c>
      <c r="O125" s="2">
        <v>42620.4665393519</v>
      </c>
      <c r="P125" s="1">
        <v>4.7</v>
      </c>
      <c r="Q125" s="1">
        <v>0.9</v>
      </c>
      <c r="R125" s="1">
        <v>298.8</v>
      </c>
      <c r="S125" s="1">
        <v>3.7</v>
      </c>
      <c r="T125" s="1">
        <v>0</v>
      </c>
      <c r="U125" s="1">
        <v>0</v>
      </c>
      <c r="V125" s="1">
        <v>0</v>
      </c>
      <c r="W125" s="1">
        <v>4.7</v>
      </c>
      <c r="Z125" s="2">
        <v>42620.4665393519</v>
      </c>
      <c r="AA125" s="1">
        <v>23529.3</v>
      </c>
      <c r="AB125" s="1">
        <v>962.8</v>
      </c>
      <c r="AC125" s="1">
        <v>233179.2</v>
      </c>
      <c r="AD125" s="1">
        <v>3806.4</v>
      </c>
      <c r="AE125" s="1">
        <v>0.1</v>
      </c>
      <c r="AF125" s="1">
        <v>48.4</v>
      </c>
      <c r="AG125" s="1">
        <v>0</v>
      </c>
      <c r="AH125" s="1">
        <v>2</v>
      </c>
    </row>
    <row r="126" spans="4:34">
      <c r="D126" s="2">
        <v>42620.4665509259</v>
      </c>
      <c r="E126" s="1">
        <v>44.4</v>
      </c>
      <c r="F126" s="1">
        <v>15.9</v>
      </c>
      <c r="G126" s="1">
        <v>509.2</v>
      </c>
      <c r="H126" s="1">
        <v>457</v>
      </c>
      <c r="I126" s="1">
        <v>0</v>
      </c>
      <c r="J126" s="1">
        <v>0.2</v>
      </c>
      <c r="K126" s="1">
        <v>0</v>
      </c>
      <c r="L126" s="1">
        <v>3.8</v>
      </c>
      <c r="O126" s="2">
        <v>42620.4665509259</v>
      </c>
      <c r="P126" s="1">
        <v>40.2</v>
      </c>
      <c r="Q126" s="1">
        <v>13.8</v>
      </c>
      <c r="R126" s="1">
        <v>566.3</v>
      </c>
      <c r="S126" s="1">
        <v>317.4</v>
      </c>
      <c r="T126" s="1">
        <v>0</v>
      </c>
      <c r="U126" s="1">
        <v>0.3</v>
      </c>
      <c r="V126" s="1">
        <v>0</v>
      </c>
      <c r="W126" s="1">
        <v>5.4</v>
      </c>
      <c r="Z126" s="2">
        <v>42620.4665509259</v>
      </c>
      <c r="AA126" s="1">
        <v>20278.6</v>
      </c>
      <c r="AB126" s="1">
        <v>719.4</v>
      </c>
      <c r="AC126" s="1">
        <v>199051.3</v>
      </c>
      <c r="AD126" s="1">
        <v>1083.3</v>
      </c>
      <c r="AE126" s="1">
        <v>0.1</v>
      </c>
      <c r="AF126" s="1">
        <v>42.1</v>
      </c>
      <c r="AG126" s="1">
        <v>0</v>
      </c>
      <c r="AH126" s="1">
        <v>2</v>
      </c>
    </row>
    <row r="127" spans="4:34">
      <c r="D127" s="2">
        <v>42620.4665625</v>
      </c>
      <c r="E127" s="1">
        <v>0</v>
      </c>
      <c r="F127" s="1">
        <v>79</v>
      </c>
      <c r="G127" s="1">
        <v>0</v>
      </c>
      <c r="H127" s="1">
        <v>6885.6</v>
      </c>
      <c r="I127" s="1">
        <v>0</v>
      </c>
      <c r="J127" s="1">
        <v>0.8</v>
      </c>
      <c r="K127" s="1">
        <v>0</v>
      </c>
      <c r="L127" s="1">
        <v>10.4</v>
      </c>
      <c r="O127" s="2">
        <v>42620.4665625</v>
      </c>
      <c r="P127" s="1">
        <v>1</v>
      </c>
      <c r="Q127" s="1">
        <v>81</v>
      </c>
      <c r="R127" s="1">
        <v>0.5</v>
      </c>
      <c r="S127" s="1">
        <v>7017.7</v>
      </c>
      <c r="T127" s="1">
        <v>0</v>
      </c>
      <c r="U127" s="1">
        <v>0.9</v>
      </c>
      <c r="V127" s="1">
        <v>0</v>
      </c>
      <c r="W127" s="1">
        <v>11</v>
      </c>
      <c r="Z127" s="2">
        <v>42620.4665625</v>
      </c>
      <c r="AA127" s="1">
        <v>16228.1</v>
      </c>
      <c r="AB127" s="1">
        <v>507.9</v>
      </c>
      <c r="AC127" s="1">
        <v>182153.3</v>
      </c>
      <c r="AD127" s="1">
        <v>1399.8</v>
      </c>
      <c r="AE127" s="1">
        <v>0.1</v>
      </c>
      <c r="AF127" s="1">
        <v>34.1</v>
      </c>
      <c r="AG127" s="1">
        <v>0</v>
      </c>
      <c r="AH127" s="1">
        <v>2</v>
      </c>
    </row>
    <row r="128" spans="4:34">
      <c r="D128" s="2">
        <v>42620.4665740741</v>
      </c>
      <c r="E128" s="1">
        <v>13.1</v>
      </c>
      <c r="F128" s="1">
        <v>188.9</v>
      </c>
      <c r="G128" s="1">
        <v>132.5</v>
      </c>
      <c r="H128" s="1">
        <v>18050.3</v>
      </c>
      <c r="I128" s="1">
        <v>0</v>
      </c>
      <c r="J128" s="1">
        <v>37.4</v>
      </c>
      <c r="K128" s="1">
        <v>0</v>
      </c>
      <c r="L128" s="1">
        <v>185</v>
      </c>
      <c r="O128" s="2">
        <v>42620.4665740741</v>
      </c>
      <c r="P128" s="1">
        <v>15.2</v>
      </c>
      <c r="Q128" s="1">
        <v>186.9</v>
      </c>
      <c r="R128" s="1">
        <v>17.9</v>
      </c>
      <c r="S128" s="1">
        <v>18442.1</v>
      </c>
      <c r="T128" s="1">
        <v>0</v>
      </c>
      <c r="U128" s="1">
        <v>22</v>
      </c>
      <c r="V128" s="1">
        <v>0</v>
      </c>
      <c r="W128" s="1">
        <v>108.9</v>
      </c>
      <c r="Z128" s="2">
        <v>42620.4665740741</v>
      </c>
      <c r="AA128" s="1">
        <v>16810.3</v>
      </c>
      <c r="AB128" s="1">
        <v>332.3</v>
      </c>
      <c r="AC128" s="1">
        <v>338998.2</v>
      </c>
      <c r="AD128" s="1">
        <v>4638.7</v>
      </c>
      <c r="AE128" s="1">
        <v>0.1</v>
      </c>
      <c r="AF128" s="1">
        <v>58.8</v>
      </c>
      <c r="AG128" s="1">
        <v>0</v>
      </c>
      <c r="AH128" s="1">
        <v>3.4</v>
      </c>
    </row>
    <row r="129" spans="4:34">
      <c r="D129" s="2">
        <v>42620.4665856482</v>
      </c>
      <c r="E129" s="1">
        <v>65.3</v>
      </c>
      <c r="F129" s="1">
        <v>136.4</v>
      </c>
      <c r="G129" s="1">
        <v>471.4</v>
      </c>
      <c r="H129" s="1">
        <v>4710.7</v>
      </c>
      <c r="I129" s="1">
        <v>0</v>
      </c>
      <c r="J129" s="1">
        <v>4.9</v>
      </c>
      <c r="K129" s="1">
        <v>0</v>
      </c>
      <c r="L129" s="1">
        <v>24.4</v>
      </c>
      <c r="O129" s="2">
        <v>42620.4665856482</v>
      </c>
      <c r="P129" s="1">
        <v>38.4</v>
      </c>
      <c r="Q129" s="1">
        <v>137.4</v>
      </c>
      <c r="R129" s="1">
        <v>408</v>
      </c>
      <c r="S129" s="1">
        <v>4209.6</v>
      </c>
      <c r="T129" s="1">
        <v>0</v>
      </c>
      <c r="U129" s="1">
        <v>7.8</v>
      </c>
      <c r="V129" s="1">
        <v>0</v>
      </c>
      <c r="W129" s="1">
        <v>44.1</v>
      </c>
      <c r="Z129" s="2">
        <v>42620.4665856482</v>
      </c>
      <c r="AA129" s="1">
        <v>14788.1</v>
      </c>
      <c r="AB129" s="1">
        <v>275.8</v>
      </c>
      <c r="AC129" s="1">
        <v>276915.5</v>
      </c>
      <c r="AD129" s="1">
        <v>9915.7</v>
      </c>
      <c r="AE129" s="1">
        <v>0.1</v>
      </c>
      <c r="AF129" s="1">
        <v>27</v>
      </c>
      <c r="AG129" s="1">
        <v>0</v>
      </c>
      <c r="AH129" s="1">
        <v>1.8</v>
      </c>
    </row>
    <row r="130" spans="4:34">
      <c r="D130" s="2">
        <v>42620.4665972222</v>
      </c>
      <c r="E130" s="1">
        <v>22.8</v>
      </c>
      <c r="F130" s="1">
        <v>133.6</v>
      </c>
      <c r="G130" s="1">
        <v>341.9</v>
      </c>
      <c r="H130" s="1">
        <v>5122.1</v>
      </c>
      <c r="I130" s="1">
        <v>0</v>
      </c>
      <c r="J130" s="1">
        <v>4.5</v>
      </c>
      <c r="K130" s="1">
        <v>0</v>
      </c>
      <c r="L130" s="1">
        <v>28.7</v>
      </c>
      <c r="O130" s="2">
        <v>42620.4665972222</v>
      </c>
      <c r="P130" s="1">
        <v>13.5</v>
      </c>
      <c r="Q130" s="1">
        <v>136.7</v>
      </c>
      <c r="R130" s="1">
        <v>143.6</v>
      </c>
      <c r="S130" s="1">
        <v>5260.3</v>
      </c>
      <c r="T130" s="1">
        <v>0</v>
      </c>
      <c r="U130" s="1">
        <v>5.1</v>
      </c>
      <c r="V130" s="1">
        <v>0</v>
      </c>
      <c r="W130" s="1">
        <v>34</v>
      </c>
      <c r="Z130" s="2">
        <v>42620.4665972222</v>
      </c>
      <c r="AA130" s="1">
        <v>6529.3</v>
      </c>
      <c r="AB130" s="1">
        <v>16553.8</v>
      </c>
      <c r="AC130" s="1">
        <v>193077</v>
      </c>
      <c r="AD130" s="1">
        <v>767650.9</v>
      </c>
      <c r="AE130" s="1">
        <v>0.1</v>
      </c>
      <c r="AF130" s="1">
        <v>57.9</v>
      </c>
      <c r="AG130" s="1">
        <v>0</v>
      </c>
      <c r="AH130" s="1">
        <v>2.5</v>
      </c>
    </row>
    <row r="131" spans="4:34">
      <c r="D131" s="2">
        <v>42620.4666087963</v>
      </c>
      <c r="E131" s="1">
        <v>8.1</v>
      </c>
      <c r="F131" s="1">
        <v>70.7</v>
      </c>
      <c r="G131" s="1">
        <v>2.2</v>
      </c>
      <c r="H131" s="1">
        <v>5525.3</v>
      </c>
      <c r="I131" s="1">
        <v>0</v>
      </c>
      <c r="J131" s="1">
        <v>1.1</v>
      </c>
      <c r="K131" s="1">
        <v>0</v>
      </c>
      <c r="L131" s="1">
        <v>13.5</v>
      </c>
      <c r="O131" s="2">
        <v>42620.4666087963</v>
      </c>
      <c r="P131" s="1">
        <v>8.1</v>
      </c>
      <c r="Q131" s="1">
        <v>70.7</v>
      </c>
      <c r="R131" s="1">
        <v>2.2</v>
      </c>
      <c r="S131" s="1">
        <v>5650.5</v>
      </c>
      <c r="T131" s="1">
        <v>0</v>
      </c>
      <c r="U131" s="1">
        <v>1.2</v>
      </c>
      <c r="V131" s="1">
        <v>0</v>
      </c>
      <c r="W131" s="1">
        <v>15.2</v>
      </c>
      <c r="Z131" s="2">
        <v>42620.4666087963</v>
      </c>
      <c r="AA131" s="1">
        <v>10814.2</v>
      </c>
      <c r="AB131" s="1">
        <v>11002</v>
      </c>
      <c r="AC131" s="1">
        <v>297522.1</v>
      </c>
      <c r="AD131" s="1">
        <v>443975.9</v>
      </c>
      <c r="AE131" s="1">
        <v>0.1</v>
      </c>
      <c r="AF131" s="1">
        <v>61</v>
      </c>
      <c r="AG131" s="1">
        <v>0</v>
      </c>
      <c r="AH131" s="1">
        <v>2.8</v>
      </c>
    </row>
    <row r="132" spans="4:34">
      <c r="D132" s="2">
        <v>42620.4666203704</v>
      </c>
      <c r="E132" s="1">
        <v>8.4</v>
      </c>
      <c r="F132" s="1">
        <v>72.5</v>
      </c>
      <c r="G132" s="1">
        <v>31.7</v>
      </c>
      <c r="H132" s="1">
        <v>5922.3</v>
      </c>
      <c r="I132" s="1">
        <v>0</v>
      </c>
      <c r="J132" s="1">
        <v>1</v>
      </c>
      <c r="K132" s="1">
        <v>0</v>
      </c>
      <c r="L132" s="1">
        <v>12.5</v>
      </c>
      <c r="O132" s="2">
        <v>42620.4666203704</v>
      </c>
      <c r="P132" s="1">
        <v>7.4</v>
      </c>
      <c r="Q132" s="1">
        <v>72.5</v>
      </c>
      <c r="R132" s="1">
        <v>2</v>
      </c>
      <c r="S132" s="1">
        <v>5807</v>
      </c>
      <c r="T132" s="1">
        <v>0</v>
      </c>
      <c r="U132" s="1">
        <v>0.8</v>
      </c>
      <c r="V132" s="1">
        <v>0</v>
      </c>
      <c r="W132" s="1">
        <v>10.6</v>
      </c>
      <c r="Z132" s="2">
        <v>42620.4666203704</v>
      </c>
      <c r="AA132" s="1">
        <v>8699.6</v>
      </c>
      <c r="AB132" s="1">
        <v>18722.5</v>
      </c>
      <c r="AC132" s="1">
        <v>269130.1</v>
      </c>
      <c r="AD132" s="1">
        <v>743366</v>
      </c>
      <c r="AE132" s="1">
        <v>0.1</v>
      </c>
      <c r="AF132" s="1">
        <v>88.4</v>
      </c>
      <c r="AG132" s="1">
        <v>0</v>
      </c>
      <c r="AH132" s="1">
        <v>3.2</v>
      </c>
    </row>
    <row r="133" spans="4:34">
      <c r="D133" s="2">
        <v>42620.4666319444</v>
      </c>
      <c r="E133" s="1">
        <v>8.9</v>
      </c>
      <c r="F133" s="1">
        <v>73.8</v>
      </c>
      <c r="G133" s="1">
        <v>2.4</v>
      </c>
      <c r="H133" s="1">
        <v>5820.1</v>
      </c>
      <c r="I133" s="1">
        <v>0</v>
      </c>
      <c r="J133" s="1">
        <v>0.8</v>
      </c>
      <c r="K133" s="1">
        <v>0</v>
      </c>
      <c r="L133" s="1">
        <v>9.6</v>
      </c>
      <c r="O133" s="2">
        <v>42620.4666319444</v>
      </c>
      <c r="P133" s="1">
        <v>8.9</v>
      </c>
      <c r="Q133" s="1">
        <v>73.8</v>
      </c>
      <c r="R133" s="1">
        <v>2.4</v>
      </c>
      <c r="S133" s="1">
        <v>5820.2</v>
      </c>
      <c r="T133" s="1">
        <v>0</v>
      </c>
      <c r="U133" s="1">
        <v>0.7</v>
      </c>
      <c r="V133" s="1">
        <v>0</v>
      </c>
      <c r="W133" s="1">
        <v>8.3</v>
      </c>
      <c r="Z133" s="2">
        <v>42620.4666319444</v>
      </c>
      <c r="AA133" s="1">
        <v>2616.7</v>
      </c>
      <c r="AB133" s="1">
        <v>14130.9</v>
      </c>
      <c r="AC133" s="1">
        <v>23746.6</v>
      </c>
      <c r="AD133" s="1">
        <v>743809.9</v>
      </c>
      <c r="AE133" s="1">
        <v>0.1</v>
      </c>
      <c r="AF133" s="1">
        <v>15.9</v>
      </c>
      <c r="AG133" s="1">
        <v>0</v>
      </c>
      <c r="AH133" s="1">
        <v>1</v>
      </c>
    </row>
    <row r="134" spans="4:34">
      <c r="D134" s="2">
        <v>42620.4666435185</v>
      </c>
      <c r="E134" s="1">
        <v>15.5</v>
      </c>
      <c r="F134" s="1">
        <v>80.3</v>
      </c>
      <c r="G134" s="1">
        <v>19.8</v>
      </c>
      <c r="H134" s="1">
        <v>6195.8</v>
      </c>
      <c r="I134" s="1">
        <v>0</v>
      </c>
      <c r="J134" s="1">
        <v>1.1</v>
      </c>
      <c r="K134" s="1">
        <v>0</v>
      </c>
      <c r="L134" s="1">
        <v>11.6</v>
      </c>
      <c r="O134" s="2">
        <v>42620.4666435185</v>
      </c>
      <c r="P134" s="1">
        <v>11.9</v>
      </c>
      <c r="Q134" s="1">
        <v>81.2</v>
      </c>
      <c r="R134" s="1">
        <v>9.7</v>
      </c>
      <c r="S134" s="1">
        <v>6195.8</v>
      </c>
      <c r="T134" s="1">
        <v>0</v>
      </c>
      <c r="U134" s="1">
        <v>1</v>
      </c>
      <c r="V134" s="1">
        <v>0</v>
      </c>
      <c r="W134" s="1">
        <v>10.4</v>
      </c>
      <c r="Z134" s="2">
        <v>42620.4666435185</v>
      </c>
      <c r="AA134" s="1">
        <v>11391.3</v>
      </c>
      <c r="AB134" s="1">
        <v>1016.7</v>
      </c>
      <c r="AC134" s="1">
        <v>379513.9</v>
      </c>
      <c r="AD134" s="1">
        <v>52251.7</v>
      </c>
      <c r="AE134" s="1">
        <v>0.1</v>
      </c>
      <c r="AF134" s="1">
        <v>89.1</v>
      </c>
      <c r="AG134" s="1">
        <v>0</v>
      </c>
      <c r="AH134" s="1">
        <v>7.2</v>
      </c>
    </row>
    <row r="135" spans="4:34">
      <c r="D135" s="2">
        <v>42620.4666550926</v>
      </c>
      <c r="E135" s="1">
        <v>8.1</v>
      </c>
      <c r="F135" s="1">
        <v>88.9</v>
      </c>
      <c r="G135" s="1">
        <v>2.2</v>
      </c>
      <c r="H135" s="1">
        <v>6854.7</v>
      </c>
      <c r="I135" s="1">
        <v>0</v>
      </c>
      <c r="J135" s="1">
        <v>0.9</v>
      </c>
      <c r="K135" s="1">
        <v>0</v>
      </c>
      <c r="L135" s="1">
        <v>9.1</v>
      </c>
      <c r="O135" s="2">
        <v>42620.4666550926</v>
      </c>
      <c r="P135" s="1">
        <v>13.1</v>
      </c>
      <c r="Q135" s="1">
        <v>88.9</v>
      </c>
      <c r="R135" s="1">
        <v>14.8</v>
      </c>
      <c r="S135" s="1">
        <v>6729.4</v>
      </c>
      <c r="T135" s="1">
        <v>0</v>
      </c>
      <c r="U135" s="1">
        <v>1</v>
      </c>
      <c r="V135" s="1">
        <v>0</v>
      </c>
      <c r="W135" s="1">
        <v>9.8</v>
      </c>
      <c r="Z135" s="2">
        <v>42620.4666550926</v>
      </c>
      <c r="AA135" s="1">
        <v>9424.2</v>
      </c>
      <c r="AB135" s="1">
        <v>2423.7</v>
      </c>
      <c r="AC135" s="1">
        <v>214048.4</v>
      </c>
      <c r="AD135" s="1">
        <v>125784</v>
      </c>
      <c r="AE135" s="1">
        <v>0.1</v>
      </c>
      <c r="AF135" s="1">
        <v>41.9</v>
      </c>
      <c r="AG135" s="1">
        <v>0</v>
      </c>
      <c r="AH135" s="1">
        <v>3.5</v>
      </c>
    </row>
    <row r="136" spans="4:34">
      <c r="D136" s="2">
        <v>42620.4666666667</v>
      </c>
      <c r="E136" s="1">
        <v>12.4</v>
      </c>
      <c r="F136" s="1">
        <v>74.1</v>
      </c>
      <c r="G136" s="1">
        <v>31</v>
      </c>
      <c r="H136" s="1">
        <v>5896.3</v>
      </c>
      <c r="I136" s="1">
        <v>0</v>
      </c>
      <c r="J136" s="1">
        <v>0.9</v>
      </c>
      <c r="K136" s="1">
        <v>0</v>
      </c>
      <c r="L136" s="1">
        <v>9.9</v>
      </c>
      <c r="O136" s="2">
        <v>42620.4666666667</v>
      </c>
      <c r="P136" s="1">
        <v>11.3</v>
      </c>
      <c r="Q136" s="1">
        <v>71</v>
      </c>
      <c r="R136" s="1">
        <v>15.1</v>
      </c>
      <c r="S136" s="1">
        <v>5628.6</v>
      </c>
      <c r="T136" s="1">
        <v>0</v>
      </c>
      <c r="U136" s="1">
        <v>0.9</v>
      </c>
      <c r="V136" s="1">
        <v>0</v>
      </c>
      <c r="W136" s="1">
        <v>10.9</v>
      </c>
      <c r="Z136" s="2">
        <v>42620.4666666667</v>
      </c>
      <c r="AA136" s="1">
        <v>13129.5</v>
      </c>
      <c r="AB136" s="1">
        <v>1826.5</v>
      </c>
      <c r="AC136" s="1">
        <v>321556.5</v>
      </c>
      <c r="AD136" s="1">
        <v>22976.9</v>
      </c>
      <c r="AE136" s="1">
        <v>0.1</v>
      </c>
      <c r="AF136" s="1">
        <v>75</v>
      </c>
      <c r="AG136" s="1">
        <v>0</v>
      </c>
      <c r="AH136" s="1">
        <v>5</v>
      </c>
    </row>
    <row r="137" spans="4:34">
      <c r="D137" s="2">
        <v>42620.4666782407</v>
      </c>
      <c r="E137" s="1">
        <v>7.9</v>
      </c>
      <c r="F137" s="1">
        <v>73.8</v>
      </c>
      <c r="G137" s="1">
        <v>2.1</v>
      </c>
      <c r="H137" s="1">
        <v>5759.7</v>
      </c>
      <c r="I137" s="1">
        <v>0</v>
      </c>
      <c r="J137" s="1">
        <v>0.7</v>
      </c>
      <c r="K137" s="1">
        <v>0</v>
      </c>
      <c r="L137" s="1">
        <v>8.3</v>
      </c>
      <c r="O137" s="2">
        <v>42620.4666782407</v>
      </c>
      <c r="P137" s="1">
        <v>8.9</v>
      </c>
      <c r="Q137" s="1">
        <v>76.8</v>
      </c>
      <c r="R137" s="1">
        <v>114.8</v>
      </c>
      <c r="S137" s="1">
        <v>6137.9</v>
      </c>
      <c r="T137" s="1">
        <v>0</v>
      </c>
      <c r="U137" s="1">
        <v>0.6</v>
      </c>
      <c r="V137" s="1">
        <v>0</v>
      </c>
      <c r="W137" s="1">
        <v>7.5</v>
      </c>
      <c r="Z137" s="2">
        <v>42620.4666782407</v>
      </c>
      <c r="AA137" s="1">
        <v>12146.9</v>
      </c>
      <c r="AB137" s="1">
        <v>1627.1</v>
      </c>
      <c r="AC137" s="1">
        <v>302518.3</v>
      </c>
      <c r="AD137" s="1">
        <v>117338.4</v>
      </c>
      <c r="AE137" s="1">
        <v>0.1</v>
      </c>
      <c r="AF137" s="1">
        <v>49</v>
      </c>
      <c r="AG137" s="1">
        <v>0</v>
      </c>
      <c r="AH137" s="1">
        <v>3.6</v>
      </c>
    </row>
    <row r="138" spans="4:34">
      <c r="D138" s="2">
        <v>42620.4666898148</v>
      </c>
      <c r="E138" s="1">
        <v>8</v>
      </c>
      <c r="F138" s="1">
        <v>75.9</v>
      </c>
      <c r="G138" s="1">
        <v>2.1</v>
      </c>
      <c r="H138" s="1">
        <v>5984.2</v>
      </c>
      <c r="I138" s="1">
        <v>0</v>
      </c>
      <c r="J138" s="1">
        <v>0.7</v>
      </c>
      <c r="K138" s="1">
        <v>0</v>
      </c>
      <c r="L138" s="1">
        <v>8.4</v>
      </c>
      <c r="O138" s="2">
        <v>42620.4666898148</v>
      </c>
      <c r="P138" s="1">
        <v>8</v>
      </c>
      <c r="Q138" s="1">
        <v>75.9</v>
      </c>
      <c r="R138" s="1">
        <v>2.1</v>
      </c>
      <c r="S138" s="1">
        <v>5984.1</v>
      </c>
      <c r="T138" s="1">
        <v>0</v>
      </c>
      <c r="U138" s="1">
        <v>0.8</v>
      </c>
      <c r="V138" s="1">
        <v>0</v>
      </c>
      <c r="W138" s="1">
        <v>9.2</v>
      </c>
      <c r="Z138" s="2">
        <v>42620.4666898148</v>
      </c>
      <c r="AA138" s="1">
        <v>24080.4</v>
      </c>
      <c r="AB138" s="1">
        <v>1417.8</v>
      </c>
      <c r="AC138" s="1">
        <v>375310.1</v>
      </c>
      <c r="AD138" s="1">
        <v>150123.9</v>
      </c>
      <c r="AE138" s="1">
        <v>0.1</v>
      </c>
      <c r="AF138" s="1">
        <v>141.4</v>
      </c>
      <c r="AG138" s="1">
        <v>0</v>
      </c>
      <c r="AH138" s="1">
        <v>5.5</v>
      </c>
    </row>
    <row r="139" spans="4:34">
      <c r="D139" s="2">
        <v>42620.4667013889</v>
      </c>
      <c r="E139" s="1">
        <v>8.6</v>
      </c>
      <c r="F139" s="1">
        <v>84.8</v>
      </c>
      <c r="G139" s="1">
        <v>2.3</v>
      </c>
      <c r="H139" s="1">
        <v>6845.6</v>
      </c>
      <c r="I139" s="1">
        <v>0</v>
      </c>
      <c r="J139" s="1">
        <v>0.8</v>
      </c>
      <c r="K139" s="1">
        <v>0</v>
      </c>
      <c r="L139" s="1">
        <v>8.8</v>
      </c>
      <c r="O139" s="2">
        <v>42620.4667013889</v>
      </c>
      <c r="P139" s="1">
        <v>8.6</v>
      </c>
      <c r="Q139" s="1">
        <v>83.7</v>
      </c>
      <c r="R139" s="1">
        <v>2.3</v>
      </c>
      <c r="S139" s="1">
        <v>6841.4</v>
      </c>
      <c r="T139" s="1">
        <v>0</v>
      </c>
      <c r="U139" s="1">
        <v>0.9</v>
      </c>
      <c r="V139" s="1">
        <v>0</v>
      </c>
      <c r="W139" s="1">
        <v>9.5</v>
      </c>
      <c r="Z139" s="2">
        <v>42620.4667013889</v>
      </c>
      <c r="AA139" s="1">
        <v>22299.1</v>
      </c>
      <c r="AB139" s="1">
        <v>579.9</v>
      </c>
      <c r="AC139" s="1">
        <v>332703</v>
      </c>
      <c r="AD139" s="1">
        <v>10507.3</v>
      </c>
      <c r="AE139" s="1">
        <v>0.1</v>
      </c>
      <c r="AF139" s="1">
        <v>106.1</v>
      </c>
      <c r="AG139" s="1">
        <v>0</v>
      </c>
      <c r="AH139" s="1">
        <v>4.6</v>
      </c>
    </row>
    <row r="140" spans="4:34">
      <c r="D140" s="2">
        <v>42620.4678472222</v>
      </c>
      <c r="E140" s="1">
        <v>6.1</v>
      </c>
      <c r="F140" s="1">
        <v>2</v>
      </c>
      <c r="G140" s="1">
        <v>72</v>
      </c>
      <c r="H140" s="1">
        <v>8.2</v>
      </c>
      <c r="I140" s="1">
        <v>0</v>
      </c>
      <c r="J140" s="1">
        <v>0</v>
      </c>
      <c r="K140" s="1">
        <v>0</v>
      </c>
      <c r="L140" s="1">
        <v>5.4</v>
      </c>
      <c r="O140" s="2">
        <v>42620.4678472222</v>
      </c>
      <c r="P140" s="1">
        <v>4.1</v>
      </c>
      <c r="Q140" s="1">
        <v>2</v>
      </c>
      <c r="R140" s="1">
        <v>13.8</v>
      </c>
      <c r="S140" s="1">
        <v>8.2</v>
      </c>
      <c r="T140" s="1">
        <v>0</v>
      </c>
      <c r="U140" s="1">
        <v>0</v>
      </c>
      <c r="V140" s="1">
        <v>0</v>
      </c>
      <c r="W140" s="1">
        <v>7.2</v>
      </c>
      <c r="Z140" s="2">
        <v>42620.4678472222</v>
      </c>
      <c r="AA140" s="1">
        <v>8254.4</v>
      </c>
      <c r="AB140" s="1">
        <v>1836.5</v>
      </c>
      <c r="AC140" s="1">
        <v>197404.8</v>
      </c>
      <c r="AD140" s="1">
        <v>13340.7</v>
      </c>
      <c r="AE140" s="1">
        <v>0.1</v>
      </c>
      <c r="AF140" s="1">
        <v>38.4</v>
      </c>
      <c r="AG140" s="1">
        <v>0</v>
      </c>
      <c r="AH140" s="1">
        <v>3.8</v>
      </c>
    </row>
    <row r="141" spans="4:34">
      <c r="D141" s="2">
        <v>42620.4678587963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O141" s="2">
        <v>42620.4678587963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Z141" s="2">
        <v>42620.4678587963</v>
      </c>
      <c r="AA141" s="1">
        <v>10330.3</v>
      </c>
      <c r="AB141" s="1">
        <v>1054.9</v>
      </c>
      <c r="AC141" s="1">
        <v>243072.1</v>
      </c>
      <c r="AD141" s="1">
        <v>117493.4</v>
      </c>
      <c r="AE141" s="1">
        <v>0.1</v>
      </c>
      <c r="AF141" s="1">
        <v>50.2</v>
      </c>
      <c r="AG141" s="1">
        <v>0</v>
      </c>
      <c r="AH141" s="1">
        <v>4.4</v>
      </c>
    </row>
    <row r="142" spans="4:34">
      <c r="D142" s="2">
        <v>42620.4678703704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O142" s="2">
        <v>42620.4678703704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Z142" s="2">
        <v>42620.4678703704</v>
      </c>
      <c r="AA142" s="1">
        <v>7792.5</v>
      </c>
      <c r="AB142" s="1">
        <v>762.4</v>
      </c>
      <c r="AC142" s="1">
        <v>177235.3</v>
      </c>
      <c r="AD142" s="1">
        <v>56308.8</v>
      </c>
      <c r="AE142" s="1">
        <v>0</v>
      </c>
      <c r="AF142" s="1">
        <v>25.6</v>
      </c>
      <c r="AG142" s="1">
        <v>0</v>
      </c>
      <c r="AH142" s="1">
        <v>3</v>
      </c>
    </row>
    <row r="143" spans="4:34">
      <c r="D143" s="2">
        <v>42620.4678819444</v>
      </c>
      <c r="E143" s="1">
        <v>4</v>
      </c>
      <c r="F143" s="1">
        <v>0</v>
      </c>
      <c r="G143" s="1">
        <v>12.1</v>
      </c>
      <c r="H143" s="1">
        <v>0</v>
      </c>
      <c r="I143" s="1">
        <v>0</v>
      </c>
      <c r="J143" s="1">
        <v>0</v>
      </c>
      <c r="K143" s="1">
        <v>0</v>
      </c>
      <c r="L143" s="1">
        <v>4.9</v>
      </c>
      <c r="O143" s="2">
        <v>42620.4678819444</v>
      </c>
      <c r="P143" s="1">
        <v>2</v>
      </c>
      <c r="Q143" s="1">
        <v>0</v>
      </c>
      <c r="R143" s="1">
        <v>5</v>
      </c>
      <c r="S143" s="1">
        <v>0</v>
      </c>
      <c r="T143" s="1">
        <v>0</v>
      </c>
      <c r="U143" s="1">
        <v>0</v>
      </c>
      <c r="V143" s="1">
        <v>0</v>
      </c>
      <c r="W143" s="1">
        <v>6.7</v>
      </c>
      <c r="Z143" s="2">
        <v>42620.4678819444</v>
      </c>
      <c r="AA143" s="1">
        <v>9369.7</v>
      </c>
      <c r="AB143" s="1">
        <v>2910.3</v>
      </c>
      <c r="AC143" s="1">
        <v>194086.3</v>
      </c>
      <c r="AD143" s="1">
        <v>340853.9</v>
      </c>
      <c r="AE143" s="1">
        <v>0.1</v>
      </c>
      <c r="AF143" s="1">
        <v>28.6</v>
      </c>
      <c r="AG143" s="1">
        <v>0</v>
      </c>
      <c r="AH143" s="1">
        <v>2.3</v>
      </c>
    </row>
    <row r="144" spans="4:34">
      <c r="D144" s="2">
        <v>42620.4678935185</v>
      </c>
      <c r="E144" s="1">
        <v>1.1</v>
      </c>
      <c r="F144" s="1">
        <v>0</v>
      </c>
      <c r="G144" s="1">
        <v>38.3</v>
      </c>
      <c r="H144" s="1">
        <v>0</v>
      </c>
      <c r="I144" s="1">
        <v>0</v>
      </c>
      <c r="J144" s="1">
        <v>0</v>
      </c>
      <c r="K144" s="1">
        <v>0</v>
      </c>
      <c r="L144" s="1">
        <v>8.4</v>
      </c>
      <c r="O144" s="2">
        <v>42620.4678935185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Z144" s="2">
        <v>42620.4678935185</v>
      </c>
      <c r="AA144" s="1">
        <v>13596.8</v>
      </c>
      <c r="AB144" s="1">
        <v>10.5</v>
      </c>
      <c r="AC144" s="1">
        <v>347167.4</v>
      </c>
      <c r="AD144" s="1">
        <v>722.9</v>
      </c>
      <c r="AE144" s="1">
        <v>0.1</v>
      </c>
      <c r="AF144" s="1">
        <v>39.4</v>
      </c>
      <c r="AG144" s="1">
        <v>0</v>
      </c>
      <c r="AH144" s="1">
        <v>2.9</v>
      </c>
    </row>
    <row r="145" spans="4:34">
      <c r="D145" s="2">
        <v>42620.4679050926</v>
      </c>
      <c r="E145" s="1">
        <v>31.2</v>
      </c>
      <c r="F145" s="1">
        <v>7.8</v>
      </c>
      <c r="G145" s="1">
        <v>225.5</v>
      </c>
      <c r="H145" s="1">
        <v>0</v>
      </c>
      <c r="I145" s="1">
        <v>0</v>
      </c>
      <c r="J145" s="1">
        <v>0.1</v>
      </c>
      <c r="K145" s="1">
        <v>0</v>
      </c>
      <c r="L145" s="1">
        <v>1.8</v>
      </c>
      <c r="O145" s="2">
        <v>42620.4679050926</v>
      </c>
      <c r="P145" s="1">
        <v>27.3</v>
      </c>
      <c r="Q145" s="1">
        <v>7.8</v>
      </c>
      <c r="R145" s="1">
        <v>660.3</v>
      </c>
      <c r="S145" s="1">
        <v>0</v>
      </c>
      <c r="T145" s="1">
        <v>0</v>
      </c>
      <c r="U145" s="1">
        <v>0.1</v>
      </c>
      <c r="V145" s="1">
        <v>0</v>
      </c>
      <c r="W145" s="1">
        <v>1.4</v>
      </c>
      <c r="Z145" s="2">
        <v>42620.4679050926</v>
      </c>
      <c r="AA145" s="1">
        <v>14655.5</v>
      </c>
      <c r="AB145" s="1">
        <v>586.8</v>
      </c>
      <c r="AC145" s="1">
        <v>365632.7</v>
      </c>
      <c r="AD145" s="1">
        <v>26628.3</v>
      </c>
      <c r="AE145" s="1">
        <v>0.1</v>
      </c>
      <c r="AF145" s="1">
        <v>60.5</v>
      </c>
      <c r="AG145" s="1">
        <v>0</v>
      </c>
      <c r="AH145" s="1">
        <v>4</v>
      </c>
    </row>
    <row r="146" spans="4:34">
      <c r="D146" s="2">
        <v>42620.4679166667</v>
      </c>
      <c r="E146" s="1">
        <v>0</v>
      </c>
      <c r="F146" s="1">
        <v>1</v>
      </c>
      <c r="G146" s="1">
        <v>0</v>
      </c>
      <c r="H146" s="1">
        <v>3.9</v>
      </c>
      <c r="I146" s="1">
        <v>0</v>
      </c>
      <c r="J146" s="1">
        <v>0</v>
      </c>
      <c r="K146" s="1">
        <v>0</v>
      </c>
      <c r="L146" s="1">
        <v>9</v>
      </c>
      <c r="O146" s="2">
        <v>42620.4679166667</v>
      </c>
      <c r="P146" s="1">
        <v>0</v>
      </c>
      <c r="Q146" s="1">
        <v>1</v>
      </c>
      <c r="R146" s="1">
        <v>0</v>
      </c>
      <c r="S146" s="1">
        <v>3.9</v>
      </c>
      <c r="T146" s="1">
        <v>0</v>
      </c>
      <c r="U146" s="1">
        <v>0</v>
      </c>
      <c r="V146" s="1">
        <v>0</v>
      </c>
      <c r="W146" s="1">
        <v>7.7</v>
      </c>
      <c r="Z146" s="2">
        <v>42620.4679166667</v>
      </c>
      <c r="AA146" s="1">
        <v>16524.3</v>
      </c>
      <c r="AB146" s="1">
        <v>981.4</v>
      </c>
      <c r="AC146" s="1">
        <v>427091.1</v>
      </c>
      <c r="AD146" s="1">
        <v>104530.3</v>
      </c>
      <c r="AE146" s="1">
        <v>0.1</v>
      </c>
      <c r="AF146" s="1">
        <v>63</v>
      </c>
      <c r="AG146" s="1">
        <v>0</v>
      </c>
      <c r="AH146" s="1">
        <v>3.6</v>
      </c>
    </row>
    <row r="147" spans="4:34">
      <c r="D147" s="2">
        <v>42620.4679282407</v>
      </c>
      <c r="E147" s="1">
        <v>15.6</v>
      </c>
      <c r="F147" s="1">
        <v>7.8</v>
      </c>
      <c r="G147" s="1">
        <v>4.2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O147" s="2">
        <v>42620.4679282407</v>
      </c>
      <c r="P147" s="1">
        <v>15.6</v>
      </c>
      <c r="Q147" s="1">
        <v>7.8</v>
      </c>
      <c r="R147" s="1">
        <v>4.2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Z147" s="2">
        <v>42620.4679282407</v>
      </c>
      <c r="AA147" s="1">
        <v>13858.2</v>
      </c>
      <c r="AB147" s="1">
        <v>421.3</v>
      </c>
      <c r="AC147" s="1">
        <v>269714.3</v>
      </c>
      <c r="AD147" s="1">
        <v>39</v>
      </c>
      <c r="AE147" s="1">
        <v>0.1</v>
      </c>
      <c r="AF147" s="1">
        <v>30.4</v>
      </c>
      <c r="AG147" s="1">
        <v>0</v>
      </c>
      <c r="AH147" s="1">
        <v>2.1</v>
      </c>
    </row>
    <row r="148" spans="4:34">
      <c r="D148" s="2">
        <v>42620.4679398148</v>
      </c>
      <c r="E148" s="1">
        <v>7.9</v>
      </c>
      <c r="F148" s="1">
        <v>3.9</v>
      </c>
      <c r="G148" s="1">
        <v>2.1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O148" s="2">
        <v>42620.4679398148</v>
      </c>
      <c r="P148" s="1">
        <v>8.9</v>
      </c>
      <c r="Q148" s="1">
        <v>3.9</v>
      </c>
      <c r="R148" s="1">
        <v>2.6</v>
      </c>
      <c r="S148" s="1">
        <v>0</v>
      </c>
      <c r="T148" s="1">
        <v>0</v>
      </c>
      <c r="U148" s="1">
        <v>0</v>
      </c>
      <c r="V148" s="1">
        <v>0</v>
      </c>
      <c r="W148" s="1">
        <v>0.6</v>
      </c>
      <c r="Z148" s="2">
        <v>42620.4679398148</v>
      </c>
      <c r="AA148" s="1">
        <v>13216</v>
      </c>
      <c r="AB148" s="1">
        <v>1155</v>
      </c>
      <c r="AC148" s="1">
        <v>273400.3</v>
      </c>
      <c r="AD148" s="1">
        <v>121946.3</v>
      </c>
      <c r="AE148" s="1">
        <v>0.1</v>
      </c>
      <c r="AF148" s="1">
        <v>30.5</v>
      </c>
      <c r="AG148" s="1">
        <v>0</v>
      </c>
      <c r="AH148" s="1">
        <v>2.1</v>
      </c>
    </row>
    <row r="149" spans="4:34">
      <c r="D149" s="2">
        <v>42620.4679513889</v>
      </c>
      <c r="E149" s="1">
        <v>8.4</v>
      </c>
      <c r="F149" s="1">
        <v>5.2</v>
      </c>
      <c r="G149" s="1">
        <v>2.2</v>
      </c>
      <c r="H149" s="1">
        <v>4.2</v>
      </c>
      <c r="I149" s="1">
        <v>0</v>
      </c>
      <c r="J149" s="1">
        <v>0</v>
      </c>
      <c r="K149" s="1">
        <v>0</v>
      </c>
      <c r="L149" s="1">
        <v>0.5</v>
      </c>
      <c r="O149" s="2">
        <v>42620.4679513889</v>
      </c>
      <c r="P149" s="1">
        <v>8.4</v>
      </c>
      <c r="Q149" s="1">
        <v>5.2</v>
      </c>
      <c r="R149" s="1">
        <v>2.2</v>
      </c>
      <c r="S149" s="1">
        <v>4.2</v>
      </c>
      <c r="T149" s="1">
        <v>0</v>
      </c>
      <c r="U149" s="1">
        <v>0</v>
      </c>
      <c r="V149" s="1">
        <v>0</v>
      </c>
      <c r="W149" s="1">
        <v>0.8</v>
      </c>
      <c r="Z149" s="2">
        <v>42620.4679513889</v>
      </c>
      <c r="AA149" s="1">
        <v>12486.9</v>
      </c>
      <c r="AB149" s="1">
        <v>1147.3</v>
      </c>
      <c r="AC149" s="1">
        <v>294564.1</v>
      </c>
      <c r="AD149" s="1">
        <v>2118.7</v>
      </c>
      <c r="AE149" s="1">
        <v>0.1</v>
      </c>
      <c r="AF149" s="1">
        <v>32</v>
      </c>
      <c r="AG149" s="1">
        <v>0</v>
      </c>
      <c r="AH149" s="1">
        <v>2.3</v>
      </c>
    </row>
    <row r="150" spans="4:34">
      <c r="D150" s="2">
        <v>42620.467962963</v>
      </c>
      <c r="E150" s="1">
        <v>7.1</v>
      </c>
      <c r="F150" s="1">
        <v>3.5</v>
      </c>
      <c r="G150" s="1">
        <v>1.9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O150" s="2">
        <v>42620.467962963</v>
      </c>
      <c r="P150" s="1">
        <v>7.1</v>
      </c>
      <c r="Q150" s="1">
        <v>3.5</v>
      </c>
      <c r="R150" s="1">
        <v>1.9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Z150" s="2">
        <v>42620.467962963</v>
      </c>
      <c r="AA150" s="1">
        <v>11258.6</v>
      </c>
      <c r="AB150" s="1">
        <v>861.7</v>
      </c>
      <c r="AC150" s="1">
        <v>259084.2</v>
      </c>
      <c r="AD150" s="1">
        <v>74690.6</v>
      </c>
      <c r="AE150" s="1">
        <v>0.1</v>
      </c>
      <c r="AF150" s="1">
        <v>30.9</v>
      </c>
      <c r="AG150" s="1">
        <v>0</v>
      </c>
      <c r="AH150" s="1">
        <v>2.6</v>
      </c>
    </row>
    <row r="151" spans="4:34">
      <c r="D151" s="2">
        <v>42620.467974537</v>
      </c>
      <c r="E151" s="1">
        <v>10</v>
      </c>
      <c r="F151" s="1">
        <v>7.5</v>
      </c>
      <c r="G151" s="1">
        <v>2.7</v>
      </c>
      <c r="H151" s="1">
        <v>10</v>
      </c>
      <c r="I151" s="1">
        <v>0</v>
      </c>
      <c r="J151" s="1">
        <v>0</v>
      </c>
      <c r="K151" s="1">
        <v>0</v>
      </c>
      <c r="L151" s="1">
        <v>0.5</v>
      </c>
      <c r="O151" s="2">
        <v>42620.467974537</v>
      </c>
      <c r="P151" s="1">
        <v>10</v>
      </c>
      <c r="Q151" s="1">
        <v>7.5</v>
      </c>
      <c r="R151" s="1">
        <v>2.7</v>
      </c>
      <c r="S151" s="1">
        <v>10</v>
      </c>
      <c r="T151" s="1">
        <v>0</v>
      </c>
      <c r="U151" s="1">
        <v>0</v>
      </c>
      <c r="V151" s="1">
        <v>0</v>
      </c>
      <c r="W151" s="1">
        <v>0.5</v>
      </c>
      <c r="Z151" s="2">
        <v>42620.467974537</v>
      </c>
      <c r="AA151" s="1">
        <v>14671.2</v>
      </c>
      <c r="AB151" s="1">
        <v>10524.3</v>
      </c>
      <c r="AC151" s="1">
        <v>367541.1</v>
      </c>
      <c r="AD151" s="1">
        <v>665385.2</v>
      </c>
      <c r="AE151" s="1">
        <v>0.1</v>
      </c>
      <c r="AF151" s="1">
        <v>59.1</v>
      </c>
      <c r="AG151" s="1">
        <v>0</v>
      </c>
      <c r="AH151" s="1">
        <v>2.3</v>
      </c>
    </row>
    <row r="152" spans="4:34">
      <c r="D152" s="2">
        <v>42620.4679861111</v>
      </c>
      <c r="E152" s="1">
        <v>8</v>
      </c>
      <c r="F152" s="1">
        <v>5</v>
      </c>
      <c r="G152" s="1">
        <v>2.1</v>
      </c>
      <c r="H152" s="1">
        <v>4</v>
      </c>
      <c r="I152" s="1">
        <v>0</v>
      </c>
      <c r="J152" s="1">
        <v>0</v>
      </c>
      <c r="K152" s="1">
        <v>0</v>
      </c>
      <c r="L152" s="1">
        <v>0.2</v>
      </c>
      <c r="O152" s="2">
        <v>42620.4679861111</v>
      </c>
      <c r="P152" s="1">
        <v>8</v>
      </c>
      <c r="Q152" s="1">
        <v>5</v>
      </c>
      <c r="R152" s="1">
        <v>2.1</v>
      </c>
      <c r="S152" s="1">
        <v>4</v>
      </c>
      <c r="T152" s="1">
        <v>0</v>
      </c>
      <c r="U152" s="1">
        <v>0</v>
      </c>
      <c r="V152" s="1">
        <v>0</v>
      </c>
      <c r="W152" s="1">
        <v>0.4</v>
      </c>
      <c r="Z152" s="2">
        <v>42620.4679861111</v>
      </c>
      <c r="AA152" s="1">
        <v>15469.2</v>
      </c>
      <c r="AB152" s="1">
        <v>3080.6</v>
      </c>
      <c r="AC152" s="1">
        <v>260581.9</v>
      </c>
      <c r="AD152" s="1">
        <v>155646.9</v>
      </c>
      <c r="AE152" s="1">
        <v>0.1</v>
      </c>
      <c r="AF152" s="1">
        <v>35.8</v>
      </c>
      <c r="AG152" s="1">
        <v>0</v>
      </c>
      <c r="AH152" s="1">
        <v>1.9</v>
      </c>
    </row>
    <row r="153" spans="4:34">
      <c r="D153" s="2">
        <v>42620.4679976852</v>
      </c>
      <c r="E153" s="1">
        <v>7</v>
      </c>
      <c r="F153" s="1">
        <v>3.5</v>
      </c>
      <c r="G153" s="1">
        <v>1.9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O153" s="2">
        <v>42620.4679976852</v>
      </c>
      <c r="P153" s="1">
        <v>7</v>
      </c>
      <c r="Q153" s="1">
        <v>3.5</v>
      </c>
      <c r="R153" s="1">
        <v>1.9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Z153" s="2">
        <v>42620.4679976852</v>
      </c>
      <c r="AA153" s="1">
        <v>7496.9</v>
      </c>
      <c r="AB153" s="1">
        <v>11607.2</v>
      </c>
      <c r="AC153" s="1">
        <v>90984.4</v>
      </c>
      <c r="AD153" s="1">
        <v>643722.5</v>
      </c>
      <c r="AE153" s="1">
        <v>0.1</v>
      </c>
      <c r="AF153" s="1">
        <v>23.7</v>
      </c>
      <c r="AG153" s="1">
        <v>0</v>
      </c>
      <c r="AH153" s="1">
        <v>1.2</v>
      </c>
    </row>
    <row r="154" spans="4:34">
      <c r="D154" s="2">
        <v>42620.4680092593</v>
      </c>
      <c r="E154" s="1">
        <v>8.5</v>
      </c>
      <c r="F154" s="1">
        <v>5.3</v>
      </c>
      <c r="G154" s="1">
        <v>2.3</v>
      </c>
      <c r="H154" s="1">
        <v>4.2</v>
      </c>
      <c r="I154" s="1">
        <v>0</v>
      </c>
      <c r="J154" s="1">
        <v>0</v>
      </c>
      <c r="K154" s="1">
        <v>0</v>
      </c>
      <c r="L154" s="1">
        <v>0.2</v>
      </c>
      <c r="O154" s="2">
        <v>42620.4680092593</v>
      </c>
      <c r="P154" s="1">
        <v>8.5</v>
      </c>
      <c r="Q154" s="1">
        <v>5.3</v>
      </c>
      <c r="R154" s="1">
        <v>2.3</v>
      </c>
      <c r="S154" s="1">
        <v>4.2</v>
      </c>
      <c r="T154" s="1">
        <v>0</v>
      </c>
      <c r="U154" s="1">
        <v>0</v>
      </c>
      <c r="V154" s="1">
        <v>0</v>
      </c>
      <c r="W154" s="1">
        <v>0.4</v>
      </c>
      <c r="Z154" s="2">
        <v>42620.4680092593</v>
      </c>
      <c r="AA154" s="1">
        <v>3418.7</v>
      </c>
      <c r="AB154" s="1">
        <v>14911.4</v>
      </c>
      <c r="AC154" s="1">
        <v>56529.4</v>
      </c>
      <c r="AD154" s="1">
        <v>995670.2</v>
      </c>
      <c r="AE154" s="1">
        <v>0.1</v>
      </c>
      <c r="AF154" s="1">
        <v>22.8</v>
      </c>
      <c r="AG154" s="1">
        <v>0</v>
      </c>
      <c r="AH154" s="1">
        <v>1.2</v>
      </c>
    </row>
    <row r="155" spans="4:34">
      <c r="D155" s="2">
        <v>42620.4680208333</v>
      </c>
      <c r="E155" s="1">
        <v>8.2</v>
      </c>
      <c r="F155" s="1">
        <v>209.9</v>
      </c>
      <c r="G155" s="1">
        <v>2.2</v>
      </c>
      <c r="H155" s="1">
        <v>21496.7</v>
      </c>
      <c r="I155" s="1">
        <v>0</v>
      </c>
      <c r="J155" s="1">
        <v>42.9</v>
      </c>
      <c r="K155" s="1">
        <v>0</v>
      </c>
      <c r="L155" s="1">
        <v>196.7</v>
      </c>
      <c r="O155" s="2">
        <v>42620.4680208333</v>
      </c>
      <c r="P155" s="1">
        <v>8.2</v>
      </c>
      <c r="Q155" s="1">
        <v>189.5</v>
      </c>
      <c r="R155" s="1">
        <v>2.2</v>
      </c>
      <c r="S155" s="1">
        <v>21238.1</v>
      </c>
      <c r="T155" s="1">
        <v>0</v>
      </c>
      <c r="U155" s="1">
        <v>42.8</v>
      </c>
      <c r="V155" s="1">
        <v>0</v>
      </c>
      <c r="W155" s="1">
        <v>216.5</v>
      </c>
      <c r="Z155" s="2">
        <v>42620.4680208333</v>
      </c>
      <c r="AA155" s="1">
        <v>5449.1</v>
      </c>
      <c r="AB155" s="1">
        <v>12425.8</v>
      </c>
      <c r="AC155" s="1">
        <v>225943.7</v>
      </c>
      <c r="AD155" s="1">
        <v>744683.1</v>
      </c>
      <c r="AE155" s="1">
        <v>0.1</v>
      </c>
      <c r="AF155" s="1">
        <v>32</v>
      </c>
      <c r="AG155" s="1">
        <v>0</v>
      </c>
      <c r="AH155" s="1">
        <v>1.8</v>
      </c>
    </row>
    <row r="156" spans="4:34">
      <c r="D156" s="2">
        <v>42620.4680324074</v>
      </c>
      <c r="E156" s="1">
        <v>67.6</v>
      </c>
      <c r="F156" s="1">
        <v>157</v>
      </c>
      <c r="G156" s="1">
        <v>106.7</v>
      </c>
      <c r="H156" s="1">
        <v>2130.5</v>
      </c>
      <c r="I156" s="1">
        <v>0</v>
      </c>
      <c r="J156" s="1">
        <v>8.1</v>
      </c>
      <c r="K156" s="1">
        <v>0</v>
      </c>
      <c r="L156" s="1">
        <v>35.9</v>
      </c>
      <c r="O156" s="2">
        <v>42620.4680324074</v>
      </c>
      <c r="P156" s="1">
        <v>6.2</v>
      </c>
      <c r="Q156" s="1">
        <v>158</v>
      </c>
      <c r="R156" s="1">
        <v>3.2</v>
      </c>
      <c r="S156" s="1">
        <v>2379.9</v>
      </c>
      <c r="T156" s="1">
        <v>0</v>
      </c>
      <c r="U156" s="1">
        <v>7.7</v>
      </c>
      <c r="V156" s="1">
        <v>0</v>
      </c>
      <c r="W156" s="1">
        <v>47</v>
      </c>
      <c r="Z156" s="2">
        <v>42620.4680324074</v>
      </c>
      <c r="AA156" s="1">
        <v>2186.7</v>
      </c>
      <c r="AB156" s="1">
        <v>10623</v>
      </c>
      <c r="AC156" s="1">
        <v>53197.5</v>
      </c>
      <c r="AD156" s="1">
        <v>435832</v>
      </c>
      <c r="AE156" s="1">
        <v>0.1</v>
      </c>
      <c r="AF156" s="1">
        <v>12.1</v>
      </c>
      <c r="AG156" s="1">
        <v>0</v>
      </c>
      <c r="AH156" s="1">
        <v>0.9</v>
      </c>
    </row>
    <row r="157" spans="4:34">
      <c r="D157" s="2">
        <v>42620.4680439815</v>
      </c>
      <c r="E157" s="1">
        <v>8</v>
      </c>
      <c r="F157" s="1">
        <v>38</v>
      </c>
      <c r="G157" s="1">
        <v>2.1</v>
      </c>
      <c r="H157" s="1">
        <v>865.5</v>
      </c>
      <c r="I157" s="1">
        <v>0</v>
      </c>
      <c r="J157" s="1">
        <v>0.7</v>
      </c>
      <c r="K157" s="1">
        <v>0</v>
      </c>
      <c r="L157" s="1">
        <v>15</v>
      </c>
      <c r="O157" s="2">
        <v>42620.4680439815</v>
      </c>
      <c r="P157" s="1">
        <v>12</v>
      </c>
      <c r="Q157" s="1">
        <v>46</v>
      </c>
      <c r="R157" s="1">
        <v>3.2</v>
      </c>
      <c r="S157" s="1">
        <v>879</v>
      </c>
      <c r="T157" s="1">
        <v>0</v>
      </c>
      <c r="U157" s="1">
        <v>1</v>
      </c>
      <c r="V157" s="1">
        <v>0</v>
      </c>
      <c r="W157" s="1">
        <v>17.2</v>
      </c>
      <c r="Z157" s="2">
        <v>42620.4680439815</v>
      </c>
      <c r="AA157" s="1">
        <v>11511.2</v>
      </c>
      <c r="AB157" s="1">
        <v>2500.5</v>
      </c>
      <c r="AC157" s="1">
        <v>447733</v>
      </c>
      <c r="AD157" s="1">
        <v>49552.4</v>
      </c>
      <c r="AE157" s="1">
        <v>0.1</v>
      </c>
      <c r="AF157" s="1">
        <v>134.9</v>
      </c>
      <c r="AG157" s="1">
        <v>0</v>
      </c>
      <c r="AH157" s="1">
        <v>9.6</v>
      </c>
    </row>
    <row r="158" spans="4:34">
      <c r="D158" s="2">
        <v>42620.4680555556</v>
      </c>
      <c r="E158" s="1">
        <v>11.5</v>
      </c>
      <c r="F158" s="1">
        <v>5.8</v>
      </c>
      <c r="G158" s="1">
        <v>11.6</v>
      </c>
      <c r="H158" s="1">
        <v>7.7</v>
      </c>
      <c r="I158" s="1">
        <v>0</v>
      </c>
      <c r="J158" s="1">
        <v>0.1</v>
      </c>
      <c r="K158" s="1">
        <v>0</v>
      </c>
      <c r="L158" s="1">
        <v>3</v>
      </c>
      <c r="O158" s="2">
        <v>42620.4680555556</v>
      </c>
      <c r="P158" s="1">
        <v>16.3</v>
      </c>
      <c r="Q158" s="1">
        <v>5.8</v>
      </c>
      <c r="R158" s="1">
        <v>31.3</v>
      </c>
      <c r="S158" s="1">
        <v>7.7</v>
      </c>
      <c r="T158" s="1">
        <v>0</v>
      </c>
      <c r="U158" s="1">
        <v>0.2</v>
      </c>
      <c r="V158" s="1">
        <v>0</v>
      </c>
      <c r="W158" s="1">
        <v>7</v>
      </c>
      <c r="Z158" s="2">
        <v>42620.4680555556</v>
      </c>
      <c r="AA158" s="1">
        <v>8197.2</v>
      </c>
      <c r="AB158" s="1">
        <v>2262.8</v>
      </c>
      <c r="AC158" s="1">
        <v>199318.6</v>
      </c>
      <c r="AD158" s="1">
        <v>67930.6</v>
      </c>
      <c r="AE158" s="1">
        <v>0.1</v>
      </c>
      <c r="AF158" s="1">
        <v>35</v>
      </c>
      <c r="AG158" s="1">
        <v>0</v>
      </c>
      <c r="AH158" s="1">
        <v>3.3</v>
      </c>
    </row>
    <row r="159" spans="4:34">
      <c r="D159" s="2">
        <v>42620.4693055556</v>
      </c>
      <c r="E159" s="1">
        <v>3.1</v>
      </c>
      <c r="F159" s="1">
        <v>2.1</v>
      </c>
      <c r="G159" s="1">
        <v>8.2</v>
      </c>
      <c r="H159" s="1">
        <v>8.2</v>
      </c>
      <c r="I159" s="1">
        <v>0</v>
      </c>
      <c r="J159" s="1">
        <v>0</v>
      </c>
      <c r="K159" s="1">
        <v>0</v>
      </c>
      <c r="L159" s="1">
        <v>7.5</v>
      </c>
      <c r="O159" s="2">
        <v>42620.4693055556</v>
      </c>
      <c r="P159" s="1">
        <v>10.3</v>
      </c>
      <c r="Q159" s="1">
        <v>2.1</v>
      </c>
      <c r="R159" s="1">
        <v>101.9</v>
      </c>
      <c r="S159" s="1">
        <v>8.2</v>
      </c>
      <c r="T159" s="1">
        <v>0</v>
      </c>
      <c r="U159" s="1">
        <v>0.1</v>
      </c>
      <c r="V159" s="1">
        <v>0</v>
      </c>
      <c r="W159" s="1">
        <v>4.2</v>
      </c>
      <c r="Z159" s="2">
        <v>42620.4693055556</v>
      </c>
      <c r="AA159" s="1">
        <v>18888.7</v>
      </c>
      <c r="AB159" s="1">
        <v>755.6</v>
      </c>
      <c r="AC159" s="1">
        <v>219764.6</v>
      </c>
      <c r="AD159" s="1">
        <v>1828.3</v>
      </c>
      <c r="AE159" s="1">
        <v>0.1</v>
      </c>
      <c r="AF159" s="1">
        <v>46.9</v>
      </c>
      <c r="AG159" s="1">
        <v>0</v>
      </c>
      <c r="AH159" s="1">
        <v>2.4</v>
      </c>
    </row>
    <row r="160" spans="4:34">
      <c r="D160" s="2">
        <v>42620.4693171296</v>
      </c>
      <c r="E160" s="1">
        <v>0</v>
      </c>
      <c r="F160" s="1">
        <v>2.1</v>
      </c>
      <c r="G160" s="1">
        <v>0</v>
      </c>
      <c r="H160" s="1">
        <v>8.5</v>
      </c>
      <c r="I160" s="1">
        <v>0</v>
      </c>
      <c r="J160" s="1">
        <v>0</v>
      </c>
      <c r="K160" s="1">
        <v>0</v>
      </c>
      <c r="L160" s="1">
        <v>6.4</v>
      </c>
      <c r="O160" s="2">
        <v>42620.4693171296</v>
      </c>
      <c r="P160" s="1">
        <v>0</v>
      </c>
      <c r="Q160" s="1">
        <v>2.1</v>
      </c>
      <c r="R160" s="1">
        <v>0</v>
      </c>
      <c r="S160" s="1">
        <v>8.5</v>
      </c>
      <c r="T160" s="1">
        <v>0</v>
      </c>
      <c r="U160" s="1">
        <v>0</v>
      </c>
      <c r="V160" s="1">
        <v>0</v>
      </c>
      <c r="W160" s="1">
        <v>5.6</v>
      </c>
      <c r="Z160" s="2">
        <v>42620.4693171296</v>
      </c>
      <c r="AA160" s="1">
        <v>18669.4</v>
      </c>
      <c r="AB160" s="1">
        <v>458.5</v>
      </c>
      <c r="AC160" s="1">
        <v>305154.5</v>
      </c>
      <c r="AD160" s="1">
        <v>52943.2</v>
      </c>
      <c r="AE160" s="1">
        <v>0.1</v>
      </c>
      <c r="AF160" s="1">
        <v>53.1</v>
      </c>
      <c r="AG160" s="1">
        <v>0</v>
      </c>
      <c r="AH160" s="1">
        <v>2.8</v>
      </c>
    </row>
    <row r="161" spans="4:34">
      <c r="D161" s="2">
        <v>42620.4693287037</v>
      </c>
      <c r="E161" s="1">
        <v>0</v>
      </c>
      <c r="F161" s="1">
        <v>2</v>
      </c>
      <c r="G161" s="1">
        <v>0</v>
      </c>
      <c r="H161" s="1">
        <v>8</v>
      </c>
      <c r="I161" s="1">
        <v>0</v>
      </c>
      <c r="J161" s="1">
        <v>0</v>
      </c>
      <c r="K161" s="1">
        <v>0</v>
      </c>
      <c r="L161" s="1">
        <v>3.8</v>
      </c>
      <c r="O161" s="2">
        <v>42620.4693287037</v>
      </c>
      <c r="P161" s="1">
        <v>1</v>
      </c>
      <c r="Q161" s="1">
        <v>2</v>
      </c>
      <c r="R161" s="1">
        <v>0.5</v>
      </c>
      <c r="S161" s="1">
        <v>8</v>
      </c>
      <c r="T161" s="1">
        <v>0</v>
      </c>
      <c r="U161" s="1">
        <v>0</v>
      </c>
      <c r="V161" s="1">
        <v>0</v>
      </c>
      <c r="W161" s="1">
        <v>3.9</v>
      </c>
      <c r="Z161" s="2">
        <v>42620.4693287037</v>
      </c>
      <c r="AA161" s="1">
        <v>13589.8</v>
      </c>
      <c r="AB161" s="1">
        <v>243.9</v>
      </c>
      <c r="AC161" s="1">
        <v>277177.7</v>
      </c>
      <c r="AD161" s="1">
        <v>25178.2</v>
      </c>
      <c r="AE161" s="1">
        <v>0.1</v>
      </c>
      <c r="AF161" s="1">
        <v>37.7</v>
      </c>
      <c r="AG161" s="1">
        <v>0</v>
      </c>
      <c r="AH161" s="1">
        <v>2.7</v>
      </c>
    </row>
    <row r="162" spans="4:34">
      <c r="D162" s="2">
        <v>42620.4693402778</v>
      </c>
      <c r="E162" s="1">
        <v>0</v>
      </c>
      <c r="F162" s="1">
        <v>3</v>
      </c>
      <c r="G162" s="1">
        <v>0</v>
      </c>
      <c r="H162" s="1">
        <v>12</v>
      </c>
      <c r="I162" s="1">
        <v>0</v>
      </c>
      <c r="J162" s="1">
        <v>0</v>
      </c>
      <c r="K162" s="1">
        <v>0</v>
      </c>
      <c r="L162" s="1">
        <v>3.4</v>
      </c>
      <c r="O162" s="2">
        <v>42620.4693402778</v>
      </c>
      <c r="P162" s="1">
        <v>0</v>
      </c>
      <c r="Q162" s="1">
        <v>3</v>
      </c>
      <c r="R162" s="1">
        <v>0</v>
      </c>
      <c r="S162" s="1">
        <v>12</v>
      </c>
      <c r="T162" s="1">
        <v>0</v>
      </c>
      <c r="U162" s="1">
        <v>0</v>
      </c>
      <c r="V162" s="1">
        <v>0</v>
      </c>
      <c r="W162" s="1">
        <v>5</v>
      </c>
      <c r="Z162" s="2">
        <v>42620.4693402778</v>
      </c>
      <c r="AA162" s="1">
        <v>16182.7</v>
      </c>
      <c r="AB162" s="1">
        <v>202.9</v>
      </c>
      <c r="AC162" s="1">
        <v>289840.8</v>
      </c>
      <c r="AD162" s="1">
        <v>23185.5</v>
      </c>
      <c r="AE162" s="1">
        <v>0.1</v>
      </c>
      <c r="AF162" s="1">
        <v>42.5</v>
      </c>
      <c r="AG162" s="1">
        <v>0</v>
      </c>
      <c r="AH162" s="1">
        <v>2.6</v>
      </c>
    </row>
    <row r="163" spans="4:34">
      <c r="D163" s="2">
        <v>42620.4693518519</v>
      </c>
      <c r="E163" s="1">
        <v>0</v>
      </c>
      <c r="F163" s="1">
        <v>1.9</v>
      </c>
      <c r="G163" s="1">
        <v>0</v>
      </c>
      <c r="H163" s="1">
        <v>7.6</v>
      </c>
      <c r="I163" s="1">
        <v>0</v>
      </c>
      <c r="J163" s="1">
        <v>0</v>
      </c>
      <c r="K163" s="1">
        <v>0</v>
      </c>
      <c r="L163" s="1">
        <v>5.5</v>
      </c>
      <c r="O163" s="2">
        <v>42620.4693518519</v>
      </c>
      <c r="P163" s="1">
        <v>0</v>
      </c>
      <c r="Q163" s="1">
        <v>1.9</v>
      </c>
      <c r="R163" s="1">
        <v>0</v>
      </c>
      <c r="S163" s="1">
        <v>7.6</v>
      </c>
      <c r="T163" s="1">
        <v>0</v>
      </c>
      <c r="U163" s="1">
        <v>0</v>
      </c>
      <c r="V163" s="1">
        <v>0</v>
      </c>
      <c r="W163" s="1">
        <v>3.7</v>
      </c>
      <c r="Z163" s="2">
        <v>42620.4693518519</v>
      </c>
      <c r="AA163" s="1">
        <v>10284.9</v>
      </c>
      <c r="AB163" s="1">
        <v>11.5</v>
      </c>
      <c r="AC163" s="1">
        <v>158422.1</v>
      </c>
      <c r="AD163" s="1">
        <v>572.9</v>
      </c>
      <c r="AE163" s="1">
        <v>0</v>
      </c>
      <c r="AF163" s="1">
        <v>14.3</v>
      </c>
      <c r="AG163" s="1">
        <v>0</v>
      </c>
      <c r="AH163" s="1">
        <v>1.4</v>
      </c>
    </row>
    <row r="164" spans="4:34">
      <c r="D164" s="2">
        <v>42620.4693634259</v>
      </c>
      <c r="E164" s="1">
        <v>30.3</v>
      </c>
      <c r="F164" s="1">
        <v>10.1</v>
      </c>
      <c r="G164" s="1">
        <v>481</v>
      </c>
      <c r="H164" s="1">
        <v>8.1</v>
      </c>
      <c r="I164" s="1">
        <v>0</v>
      </c>
      <c r="J164" s="1">
        <v>0.1</v>
      </c>
      <c r="K164" s="1">
        <v>0</v>
      </c>
      <c r="L164" s="1">
        <v>2.7</v>
      </c>
      <c r="O164" s="2">
        <v>42620.4693634259</v>
      </c>
      <c r="P164" s="1">
        <v>33.3</v>
      </c>
      <c r="Q164" s="1">
        <v>10.1</v>
      </c>
      <c r="R164" s="1">
        <v>516.8</v>
      </c>
      <c r="S164" s="1">
        <v>8.1</v>
      </c>
      <c r="T164" s="1">
        <v>0</v>
      </c>
      <c r="U164" s="1">
        <v>0.1</v>
      </c>
      <c r="V164" s="1">
        <v>0</v>
      </c>
      <c r="W164" s="1">
        <v>2</v>
      </c>
      <c r="Z164" s="2">
        <v>42620.4693634259</v>
      </c>
      <c r="AA164" s="1">
        <v>12516.4</v>
      </c>
      <c r="AB164" s="1">
        <v>997.8</v>
      </c>
      <c r="AC164" s="1">
        <v>247857</v>
      </c>
      <c r="AD164" s="1">
        <v>80695.8</v>
      </c>
      <c r="AE164" s="1">
        <v>0.1</v>
      </c>
      <c r="AF164" s="1">
        <v>30.4</v>
      </c>
      <c r="AG164" s="1">
        <v>0</v>
      </c>
      <c r="AH164" s="1">
        <v>2.3</v>
      </c>
    </row>
    <row r="165" spans="4:34">
      <c r="D165" s="2">
        <v>42620.469375</v>
      </c>
      <c r="E165" s="1">
        <v>1</v>
      </c>
      <c r="F165" s="1">
        <v>3.1</v>
      </c>
      <c r="G165" s="1">
        <v>2.6</v>
      </c>
      <c r="H165" s="1">
        <v>12.4</v>
      </c>
      <c r="I165" s="1">
        <v>0</v>
      </c>
      <c r="J165" s="1">
        <v>0</v>
      </c>
      <c r="K165" s="1">
        <v>0</v>
      </c>
      <c r="L165" s="1">
        <v>6.8</v>
      </c>
      <c r="O165" s="2">
        <v>42620.469375</v>
      </c>
      <c r="P165" s="1">
        <v>2.1</v>
      </c>
      <c r="Q165" s="1">
        <v>3.1</v>
      </c>
      <c r="R165" s="1">
        <v>5.2</v>
      </c>
      <c r="S165" s="1">
        <v>12.4</v>
      </c>
      <c r="T165" s="1">
        <v>0</v>
      </c>
      <c r="U165" s="1">
        <v>0</v>
      </c>
      <c r="V165" s="1">
        <v>0</v>
      </c>
      <c r="W165" s="1">
        <v>4.2</v>
      </c>
      <c r="Z165" s="2">
        <v>42620.469375</v>
      </c>
      <c r="AA165" s="1">
        <v>9374.6</v>
      </c>
      <c r="AB165" s="1">
        <v>534.4</v>
      </c>
      <c r="AC165" s="1">
        <v>154585.9</v>
      </c>
      <c r="AD165" s="1">
        <v>28947.3</v>
      </c>
      <c r="AE165" s="1">
        <v>0</v>
      </c>
      <c r="AF165" s="1">
        <v>16.8</v>
      </c>
      <c r="AG165" s="1">
        <v>0</v>
      </c>
      <c r="AH165" s="1">
        <v>1.7</v>
      </c>
    </row>
    <row r="166" spans="4:34">
      <c r="D166" s="2">
        <v>42620.4693865741</v>
      </c>
      <c r="E166" s="1">
        <v>15</v>
      </c>
      <c r="F166" s="1">
        <v>9.4</v>
      </c>
      <c r="G166" s="1">
        <v>4</v>
      </c>
      <c r="H166" s="1">
        <v>7.5</v>
      </c>
      <c r="I166" s="1">
        <v>0</v>
      </c>
      <c r="J166" s="1">
        <v>0</v>
      </c>
      <c r="K166" s="1">
        <v>0</v>
      </c>
      <c r="L166" s="1">
        <v>0.5</v>
      </c>
      <c r="O166" s="2">
        <v>42620.4693865741</v>
      </c>
      <c r="P166" s="1">
        <v>15</v>
      </c>
      <c r="Q166" s="1">
        <v>9.4</v>
      </c>
      <c r="R166" s="1">
        <v>4</v>
      </c>
      <c r="S166" s="1">
        <v>7.5</v>
      </c>
      <c r="T166" s="1">
        <v>0</v>
      </c>
      <c r="U166" s="1">
        <v>0</v>
      </c>
      <c r="V166" s="1">
        <v>0</v>
      </c>
      <c r="W166" s="1">
        <v>0.3</v>
      </c>
      <c r="Z166" s="2">
        <v>42620.4693865741</v>
      </c>
      <c r="AA166" s="1">
        <v>14411.7</v>
      </c>
      <c r="AB166" s="1">
        <v>3679</v>
      </c>
      <c r="AC166" s="1">
        <v>254303.7</v>
      </c>
      <c r="AD166" s="1">
        <v>171861.8</v>
      </c>
      <c r="AE166" s="1">
        <v>0.1</v>
      </c>
      <c r="AF166" s="1">
        <v>62.1</v>
      </c>
      <c r="AG166" s="1">
        <v>0</v>
      </c>
      <c r="AH166" s="1">
        <v>3.4</v>
      </c>
    </row>
    <row r="167" spans="4:34">
      <c r="D167" s="2">
        <v>42620.4693981481</v>
      </c>
      <c r="E167" s="1">
        <v>0</v>
      </c>
      <c r="F167" s="1">
        <v>0.9</v>
      </c>
      <c r="G167" s="1">
        <v>0</v>
      </c>
      <c r="H167" s="1">
        <v>3.5</v>
      </c>
      <c r="I167" s="1">
        <v>0</v>
      </c>
      <c r="J167" s="1">
        <v>0</v>
      </c>
      <c r="K167" s="1">
        <v>0</v>
      </c>
      <c r="L167" s="1">
        <v>6.2</v>
      </c>
      <c r="O167" s="2">
        <v>42620.4693981481</v>
      </c>
      <c r="P167" s="1">
        <v>0</v>
      </c>
      <c r="Q167" s="1">
        <v>0.9</v>
      </c>
      <c r="R167" s="1">
        <v>0</v>
      </c>
      <c r="S167" s="1">
        <v>3.5</v>
      </c>
      <c r="T167" s="1">
        <v>0</v>
      </c>
      <c r="U167" s="1">
        <v>0</v>
      </c>
      <c r="V167" s="1">
        <v>0</v>
      </c>
      <c r="W167" s="1">
        <v>6.5</v>
      </c>
      <c r="Z167" s="2">
        <v>42620.4693981481</v>
      </c>
      <c r="AA167" s="1">
        <v>9574.8</v>
      </c>
      <c r="AB167" s="1">
        <v>7023.8</v>
      </c>
      <c r="AC167" s="1">
        <v>204278.1</v>
      </c>
      <c r="AD167" s="1">
        <v>16946.4</v>
      </c>
      <c r="AE167" s="1">
        <v>0.1</v>
      </c>
      <c r="AF167" s="1">
        <v>40.5</v>
      </c>
      <c r="AG167" s="1">
        <v>0</v>
      </c>
      <c r="AH167" s="1">
        <v>2.4</v>
      </c>
    </row>
    <row r="168" spans="4:34">
      <c r="D168" s="2">
        <v>42620.4694097222</v>
      </c>
      <c r="E168" s="1">
        <v>9.8</v>
      </c>
      <c r="F168" s="1">
        <v>36.7</v>
      </c>
      <c r="G168" s="1">
        <v>2.6</v>
      </c>
      <c r="H168" s="1">
        <v>1456.5</v>
      </c>
      <c r="I168" s="1">
        <v>0</v>
      </c>
      <c r="J168" s="1">
        <v>1.6</v>
      </c>
      <c r="K168" s="1">
        <v>0</v>
      </c>
      <c r="L168" s="1">
        <v>35.5</v>
      </c>
      <c r="O168" s="2">
        <v>42620.4694097222</v>
      </c>
      <c r="P168" s="1">
        <v>9.8</v>
      </c>
      <c r="Q168" s="1">
        <v>29.4</v>
      </c>
      <c r="R168" s="1">
        <v>2.6</v>
      </c>
      <c r="S168" s="1">
        <v>905.7</v>
      </c>
      <c r="T168" s="1">
        <v>0</v>
      </c>
      <c r="U168" s="1">
        <v>1.3</v>
      </c>
      <c r="V168" s="1">
        <v>0</v>
      </c>
      <c r="W168" s="1">
        <v>33</v>
      </c>
      <c r="Z168" s="2">
        <v>42620.4694097222</v>
      </c>
      <c r="AA168" s="1">
        <v>1156.9</v>
      </c>
      <c r="AB168" s="1">
        <v>9080.3</v>
      </c>
      <c r="AC168" s="1">
        <v>11353.7</v>
      </c>
      <c r="AD168" s="1">
        <v>206493.1</v>
      </c>
      <c r="AE168" s="1">
        <v>0</v>
      </c>
      <c r="AF168" s="1">
        <v>6.4</v>
      </c>
      <c r="AG168" s="1">
        <v>0</v>
      </c>
      <c r="AH168" s="1">
        <v>0.6</v>
      </c>
    </row>
    <row r="169" spans="4:34">
      <c r="D169" s="2">
        <v>42620.4694212963</v>
      </c>
      <c r="E169" s="1">
        <v>21.1</v>
      </c>
      <c r="F169" s="1">
        <v>178.1</v>
      </c>
      <c r="G169" s="1">
        <v>704.3</v>
      </c>
      <c r="H169" s="1">
        <v>18443.9</v>
      </c>
      <c r="I169" s="1">
        <v>0</v>
      </c>
      <c r="J169" s="1">
        <v>41.9</v>
      </c>
      <c r="K169" s="1">
        <v>0</v>
      </c>
      <c r="L169" s="1">
        <v>210.1</v>
      </c>
      <c r="O169" s="2">
        <v>42620.4694212963</v>
      </c>
      <c r="P169" s="1">
        <v>28.2</v>
      </c>
      <c r="Q169" s="1">
        <v>180.1</v>
      </c>
      <c r="R169" s="1">
        <v>233.5</v>
      </c>
      <c r="S169" s="1">
        <v>18897.1</v>
      </c>
      <c r="T169" s="1">
        <v>0</v>
      </c>
      <c r="U169" s="1">
        <v>23.6</v>
      </c>
      <c r="V169" s="1">
        <v>0</v>
      </c>
      <c r="W169" s="1">
        <v>113.4</v>
      </c>
      <c r="Z169" s="2">
        <v>42620.4694212963</v>
      </c>
      <c r="AA169" s="1">
        <v>2648.1</v>
      </c>
      <c r="AB169" s="1">
        <v>15671.2</v>
      </c>
      <c r="AC169" s="1">
        <v>34542.9</v>
      </c>
      <c r="AD169" s="1">
        <v>722399.6</v>
      </c>
      <c r="AE169" s="1">
        <v>0.1</v>
      </c>
      <c r="AF169" s="1">
        <v>17.1</v>
      </c>
      <c r="AG169" s="1">
        <v>0</v>
      </c>
      <c r="AH169" s="1">
        <v>0.9</v>
      </c>
    </row>
    <row r="170" spans="4:34">
      <c r="D170" s="2">
        <v>42620.4694328704</v>
      </c>
      <c r="E170" s="1">
        <v>16.5</v>
      </c>
      <c r="F170" s="1">
        <v>169</v>
      </c>
      <c r="G170" s="1">
        <v>168.5</v>
      </c>
      <c r="H170" s="1">
        <v>1912.3</v>
      </c>
      <c r="I170" s="1">
        <v>0</v>
      </c>
      <c r="J170" s="1">
        <v>9.3</v>
      </c>
      <c r="K170" s="1">
        <v>0</v>
      </c>
      <c r="L170" s="1">
        <v>50.2</v>
      </c>
      <c r="O170" s="2">
        <v>42620.4694328704</v>
      </c>
      <c r="P170" s="1">
        <v>22.7</v>
      </c>
      <c r="Q170" s="1">
        <v>171</v>
      </c>
      <c r="R170" s="1">
        <v>34.5</v>
      </c>
      <c r="S170" s="1">
        <v>2073</v>
      </c>
      <c r="T170" s="1">
        <v>0</v>
      </c>
      <c r="U170" s="1">
        <v>8.5</v>
      </c>
      <c r="V170" s="1">
        <v>0</v>
      </c>
      <c r="W170" s="1">
        <v>43.7</v>
      </c>
      <c r="Z170" s="2">
        <v>42620.4694328704</v>
      </c>
      <c r="AA170" s="1">
        <v>2806.3</v>
      </c>
      <c r="AB170" s="1">
        <v>17685.5</v>
      </c>
      <c r="AC170" s="1">
        <v>49006.3</v>
      </c>
      <c r="AD170" s="1">
        <v>1470421.2</v>
      </c>
      <c r="AE170" s="1">
        <v>0.1</v>
      </c>
      <c r="AF170" s="1">
        <v>38.3</v>
      </c>
      <c r="AG170" s="1">
        <v>0</v>
      </c>
      <c r="AH170" s="1">
        <v>1.9</v>
      </c>
    </row>
    <row r="171" spans="4:34">
      <c r="D171" s="2">
        <v>42620.4694444444</v>
      </c>
      <c r="E171" s="1">
        <v>22.9</v>
      </c>
      <c r="F171" s="1">
        <v>17.9</v>
      </c>
      <c r="G171" s="1">
        <v>145.8</v>
      </c>
      <c r="H171" s="1">
        <v>169.4</v>
      </c>
      <c r="I171" s="1">
        <v>0</v>
      </c>
      <c r="J171" s="1">
        <v>0.2</v>
      </c>
      <c r="K171" s="1">
        <v>0</v>
      </c>
      <c r="L171" s="1">
        <v>5</v>
      </c>
      <c r="O171" s="2">
        <v>42620.4694444444</v>
      </c>
      <c r="P171" s="1">
        <v>15.9</v>
      </c>
      <c r="Q171" s="1">
        <v>14.9</v>
      </c>
      <c r="R171" s="1">
        <v>4.3</v>
      </c>
      <c r="S171" s="1">
        <v>14</v>
      </c>
      <c r="T171" s="1">
        <v>0</v>
      </c>
      <c r="U171" s="1">
        <v>0.1</v>
      </c>
      <c r="V171" s="1">
        <v>0</v>
      </c>
      <c r="W171" s="1">
        <v>2.6</v>
      </c>
      <c r="Z171" s="2">
        <v>42620.4694444444</v>
      </c>
      <c r="AA171" s="1">
        <v>13789.2</v>
      </c>
      <c r="AB171" s="1">
        <v>483.3</v>
      </c>
      <c r="AC171" s="1">
        <v>516317.1</v>
      </c>
      <c r="AD171" s="1">
        <v>1036.4</v>
      </c>
      <c r="AE171" s="1">
        <v>0.1</v>
      </c>
      <c r="AF171" s="1">
        <v>155.5</v>
      </c>
      <c r="AG171" s="1">
        <v>0</v>
      </c>
      <c r="AH171" s="1">
        <v>10.9</v>
      </c>
    </row>
    <row r="172" spans="4:34">
      <c r="D172" s="2">
        <v>42620.4694560185</v>
      </c>
      <c r="E172" s="1">
        <v>0</v>
      </c>
      <c r="F172" s="1">
        <v>3.6</v>
      </c>
      <c r="G172" s="1">
        <v>0</v>
      </c>
      <c r="H172" s="1">
        <v>14.5</v>
      </c>
      <c r="I172" s="1">
        <v>0</v>
      </c>
      <c r="J172" s="1">
        <v>0</v>
      </c>
      <c r="K172" s="1">
        <v>0</v>
      </c>
      <c r="L172" s="1">
        <v>5.6</v>
      </c>
      <c r="O172" s="2">
        <v>42620.4694560185</v>
      </c>
      <c r="P172" s="1">
        <v>0</v>
      </c>
      <c r="Q172" s="1">
        <v>3.6</v>
      </c>
      <c r="R172" s="1">
        <v>0</v>
      </c>
      <c r="S172" s="1">
        <v>14.5</v>
      </c>
      <c r="T172" s="1">
        <v>0</v>
      </c>
      <c r="U172" s="1">
        <v>0</v>
      </c>
      <c r="V172" s="1">
        <v>0</v>
      </c>
      <c r="W172" s="1">
        <v>3.6</v>
      </c>
      <c r="Z172" s="2">
        <v>42620.4694560185</v>
      </c>
      <c r="AA172" s="1">
        <v>8283.7</v>
      </c>
      <c r="AB172" s="1">
        <v>1285.7</v>
      </c>
      <c r="AC172" s="1">
        <v>189492.8</v>
      </c>
      <c r="AD172" s="1">
        <v>53087.9</v>
      </c>
      <c r="AE172" s="1">
        <v>0</v>
      </c>
      <c r="AF172" s="1">
        <v>37.3</v>
      </c>
      <c r="AG172" s="1">
        <v>0</v>
      </c>
      <c r="AH172" s="1">
        <v>3.9</v>
      </c>
    </row>
    <row r="173" spans="4:34">
      <c r="D173" s="2">
        <v>42620.4694675926</v>
      </c>
      <c r="E173" s="1">
        <v>17.8</v>
      </c>
      <c r="F173" s="1">
        <v>10</v>
      </c>
      <c r="G173" s="1">
        <v>4.8</v>
      </c>
      <c r="H173" s="1">
        <v>4.5</v>
      </c>
      <c r="I173" s="1">
        <v>0</v>
      </c>
      <c r="J173" s="1">
        <v>0</v>
      </c>
      <c r="K173" s="1">
        <v>0</v>
      </c>
      <c r="L173" s="1">
        <v>0.1</v>
      </c>
      <c r="O173" s="2">
        <v>42620.4694675926</v>
      </c>
      <c r="P173" s="1">
        <v>17.8</v>
      </c>
      <c r="Q173" s="1">
        <v>10</v>
      </c>
      <c r="R173" s="1">
        <v>4.8</v>
      </c>
      <c r="S173" s="1">
        <v>4.5</v>
      </c>
      <c r="T173" s="1">
        <v>0</v>
      </c>
      <c r="U173" s="1">
        <v>0</v>
      </c>
      <c r="V173" s="1">
        <v>0</v>
      </c>
      <c r="W173" s="1">
        <v>0.1</v>
      </c>
      <c r="Z173" s="2">
        <v>42620.4694675926</v>
      </c>
      <c r="AA173" s="1">
        <v>7038.9</v>
      </c>
      <c r="AB173" s="1">
        <v>979.9</v>
      </c>
      <c r="AC173" s="1">
        <v>108742.4</v>
      </c>
      <c r="AD173" s="1">
        <v>5984.3</v>
      </c>
      <c r="AE173" s="1">
        <v>0</v>
      </c>
      <c r="AF173" s="1">
        <v>11.9</v>
      </c>
      <c r="AG173" s="1">
        <v>0</v>
      </c>
      <c r="AH173" s="1">
        <v>1.5</v>
      </c>
    </row>
    <row r="174" spans="4:34">
      <c r="D174" s="2">
        <v>42620.4694791667</v>
      </c>
      <c r="E174" s="1">
        <v>7.6</v>
      </c>
      <c r="F174" s="1">
        <v>3.8</v>
      </c>
      <c r="G174" s="1">
        <v>2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O174" s="2">
        <v>42620.4694791667</v>
      </c>
      <c r="P174" s="1">
        <v>8.5</v>
      </c>
      <c r="Q174" s="1">
        <v>3.8</v>
      </c>
      <c r="R174" s="1">
        <v>3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Z174" s="2">
        <v>42620.4694791667</v>
      </c>
      <c r="AA174" s="1">
        <v>7424</v>
      </c>
      <c r="AB174" s="1">
        <v>4330.9</v>
      </c>
      <c r="AC174" s="1">
        <v>194169</v>
      </c>
      <c r="AD174" s="1">
        <v>24946.6</v>
      </c>
      <c r="AE174" s="1">
        <v>0.1</v>
      </c>
      <c r="AF174" s="1">
        <v>26.2</v>
      </c>
      <c r="AG174" s="1">
        <v>0</v>
      </c>
      <c r="AH174" s="1">
        <v>2.2</v>
      </c>
    </row>
    <row r="175" spans="4:34">
      <c r="D175" s="2">
        <v>42620.4694907407</v>
      </c>
      <c r="E175" s="1">
        <v>18</v>
      </c>
      <c r="F175" s="1">
        <v>4.2</v>
      </c>
      <c r="G175" s="1">
        <v>34.7</v>
      </c>
      <c r="H175" s="1">
        <v>0</v>
      </c>
      <c r="I175" s="1">
        <v>0</v>
      </c>
      <c r="J175" s="1">
        <v>0.1</v>
      </c>
      <c r="K175" s="1">
        <v>0</v>
      </c>
      <c r="L175" s="1">
        <v>4</v>
      </c>
      <c r="O175" s="2">
        <v>42620.4694907407</v>
      </c>
      <c r="P175" s="1">
        <v>20.2</v>
      </c>
      <c r="Q175" s="1">
        <v>4.2</v>
      </c>
      <c r="R175" s="1">
        <v>172.1</v>
      </c>
      <c r="S175" s="1">
        <v>0</v>
      </c>
      <c r="T175" s="1">
        <v>0</v>
      </c>
      <c r="U175" s="1">
        <v>0.1</v>
      </c>
      <c r="V175" s="1">
        <v>0</v>
      </c>
      <c r="W175" s="1">
        <v>5.1</v>
      </c>
      <c r="Z175" s="2">
        <v>42620.4694907407</v>
      </c>
      <c r="AA175" s="1">
        <v>25562.3</v>
      </c>
      <c r="AB175" s="1">
        <v>1559.5</v>
      </c>
      <c r="AC175" s="1">
        <v>244041.5</v>
      </c>
      <c r="AD175" s="1">
        <v>51878.4</v>
      </c>
      <c r="AE175" s="1">
        <v>0.1</v>
      </c>
      <c r="AF175" s="1">
        <v>146.1</v>
      </c>
      <c r="AG175" s="1">
        <v>0</v>
      </c>
      <c r="AH175" s="1">
        <v>5.4</v>
      </c>
    </row>
    <row r="176" spans="4:34">
      <c r="D176" s="2">
        <v>42620.4695023148</v>
      </c>
      <c r="E176" s="1">
        <v>15.1</v>
      </c>
      <c r="F176" s="1">
        <v>5.6</v>
      </c>
      <c r="G176" s="1">
        <v>966.7</v>
      </c>
      <c r="H176" s="1">
        <v>0</v>
      </c>
      <c r="I176" s="1">
        <v>0</v>
      </c>
      <c r="J176" s="1">
        <v>0</v>
      </c>
      <c r="K176" s="1">
        <v>0</v>
      </c>
      <c r="L176" s="1">
        <v>1.9</v>
      </c>
      <c r="O176" s="2">
        <v>42620.4695023148</v>
      </c>
      <c r="P176" s="1">
        <v>8.5</v>
      </c>
      <c r="Q176" s="1">
        <v>3.8</v>
      </c>
      <c r="R176" s="1">
        <v>7.2</v>
      </c>
      <c r="S176" s="1">
        <v>0</v>
      </c>
      <c r="T176" s="1">
        <v>0</v>
      </c>
      <c r="U176" s="1">
        <v>0</v>
      </c>
      <c r="V176" s="1">
        <v>0</v>
      </c>
      <c r="W176" s="1">
        <v>0.4</v>
      </c>
      <c r="Z176" s="2">
        <v>42620.4695023148</v>
      </c>
      <c r="AA176" s="1">
        <v>7013.3</v>
      </c>
      <c r="AB176" s="1">
        <v>2072.7</v>
      </c>
      <c r="AC176" s="1">
        <v>175321.9</v>
      </c>
      <c r="AD176" s="1">
        <v>114259.6</v>
      </c>
      <c r="AE176" s="1">
        <v>0</v>
      </c>
      <c r="AF176" s="1">
        <v>26.4</v>
      </c>
      <c r="AG176" s="1">
        <v>0</v>
      </c>
      <c r="AH176" s="1">
        <v>2.9</v>
      </c>
    </row>
    <row r="177" spans="4:34">
      <c r="D177" s="2">
        <v>42620.4695138889</v>
      </c>
      <c r="E177" s="1">
        <v>8</v>
      </c>
      <c r="F177" s="1">
        <v>4</v>
      </c>
      <c r="G177" s="1">
        <v>2.1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O177" s="2">
        <v>42620.4695138889</v>
      </c>
      <c r="P177" s="1">
        <v>9</v>
      </c>
      <c r="Q177" s="1">
        <v>4</v>
      </c>
      <c r="R177" s="1">
        <v>130</v>
      </c>
      <c r="S177" s="1">
        <v>0</v>
      </c>
      <c r="T177" s="1">
        <v>0</v>
      </c>
      <c r="U177" s="1">
        <v>0</v>
      </c>
      <c r="V177" s="1">
        <v>0</v>
      </c>
      <c r="W177" s="1">
        <v>0.7</v>
      </c>
      <c r="Z177" s="2">
        <v>42620.4695138889</v>
      </c>
      <c r="AA177" s="1">
        <v>17598.7</v>
      </c>
      <c r="AB177" s="1">
        <v>3742.7</v>
      </c>
      <c r="AC177" s="1">
        <v>341437.6</v>
      </c>
      <c r="AD177" s="1">
        <v>331159.7</v>
      </c>
      <c r="AE177" s="1">
        <v>0.1</v>
      </c>
      <c r="AF177" s="1">
        <v>71.8</v>
      </c>
      <c r="AG177" s="1">
        <v>0</v>
      </c>
      <c r="AH177" s="1">
        <v>3.4</v>
      </c>
    </row>
    <row r="178" spans="4:34">
      <c r="D178" s="2">
        <v>42620.470625</v>
      </c>
      <c r="E178" s="1">
        <v>5.1</v>
      </c>
      <c r="F178" s="1">
        <v>2</v>
      </c>
      <c r="G178" s="1">
        <v>61.2</v>
      </c>
      <c r="H178" s="1">
        <v>8.1</v>
      </c>
      <c r="I178" s="1">
        <v>0</v>
      </c>
      <c r="J178" s="1">
        <v>0</v>
      </c>
      <c r="K178" s="1">
        <v>0</v>
      </c>
      <c r="L178" s="1">
        <v>5.5</v>
      </c>
      <c r="O178" s="2">
        <v>42620.470625</v>
      </c>
      <c r="P178" s="1">
        <v>6.1</v>
      </c>
      <c r="Q178" s="1">
        <v>2</v>
      </c>
      <c r="R178" s="1">
        <v>58.7</v>
      </c>
      <c r="S178" s="1">
        <v>8.1</v>
      </c>
      <c r="T178" s="1">
        <v>0</v>
      </c>
      <c r="U178" s="1">
        <v>0</v>
      </c>
      <c r="V178" s="1">
        <v>0</v>
      </c>
      <c r="W178" s="1">
        <v>5.1</v>
      </c>
      <c r="Z178" s="2">
        <v>42620.470625</v>
      </c>
      <c r="AA178" s="1">
        <v>18187.7</v>
      </c>
      <c r="AB178" s="1">
        <v>1792.2</v>
      </c>
      <c r="AC178" s="1">
        <v>314875.3</v>
      </c>
      <c r="AD178" s="1">
        <v>148843.2</v>
      </c>
      <c r="AE178" s="1">
        <v>0.1</v>
      </c>
      <c r="AF178" s="1">
        <v>59.1</v>
      </c>
      <c r="AG178" s="1">
        <v>0</v>
      </c>
      <c r="AH178" s="1">
        <v>3</v>
      </c>
    </row>
    <row r="179" spans="4:34">
      <c r="D179" s="2">
        <v>42620.4706365741</v>
      </c>
      <c r="E179" s="1">
        <v>1</v>
      </c>
      <c r="F179" s="1">
        <v>0</v>
      </c>
      <c r="G179" s="1">
        <v>4.1</v>
      </c>
      <c r="H179" s="1">
        <v>0</v>
      </c>
      <c r="I179" s="1">
        <v>0</v>
      </c>
      <c r="J179" s="1">
        <v>0</v>
      </c>
      <c r="K179" s="1">
        <v>0</v>
      </c>
      <c r="L179" s="1">
        <v>9.3</v>
      </c>
      <c r="O179" s="2">
        <v>42620.4706365741</v>
      </c>
      <c r="P179" s="1">
        <v>1</v>
      </c>
      <c r="Q179" s="1">
        <v>0</v>
      </c>
      <c r="R179" s="1">
        <v>4.6</v>
      </c>
      <c r="S179" s="1">
        <v>0</v>
      </c>
      <c r="T179" s="1">
        <v>0</v>
      </c>
      <c r="U179" s="1">
        <v>0</v>
      </c>
      <c r="V179" s="1">
        <v>0</v>
      </c>
      <c r="W179" s="1">
        <v>8.5</v>
      </c>
      <c r="Z179" s="2">
        <v>42620.4706365741</v>
      </c>
      <c r="AA179" s="1">
        <v>17090.5</v>
      </c>
      <c r="AB179" s="1">
        <v>1146.3</v>
      </c>
      <c r="AC179" s="1">
        <v>199544</v>
      </c>
      <c r="AD179" s="1">
        <v>3577.3</v>
      </c>
      <c r="AE179" s="1">
        <v>0.1</v>
      </c>
      <c r="AF179" s="1">
        <v>63.1</v>
      </c>
      <c r="AG179" s="1">
        <v>0</v>
      </c>
      <c r="AH179" s="1">
        <v>3.5</v>
      </c>
    </row>
    <row r="180" spans="4:34">
      <c r="D180" s="2">
        <v>42620.4706481481</v>
      </c>
      <c r="E180" s="1">
        <v>0</v>
      </c>
      <c r="F180" s="1">
        <v>1</v>
      </c>
      <c r="G180" s="1">
        <v>0</v>
      </c>
      <c r="H180" s="1">
        <v>4.2</v>
      </c>
      <c r="I180" s="1">
        <v>0</v>
      </c>
      <c r="J180" s="1">
        <v>0</v>
      </c>
      <c r="K180" s="1">
        <v>0</v>
      </c>
      <c r="L180" s="1">
        <v>9.5</v>
      </c>
      <c r="O180" s="2">
        <v>42620.4706481481</v>
      </c>
      <c r="P180" s="1">
        <v>0</v>
      </c>
      <c r="Q180" s="1">
        <v>1</v>
      </c>
      <c r="R180" s="1">
        <v>0</v>
      </c>
      <c r="S180" s="1">
        <v>4.2</v>
      </c>
      <c r="T180" s="1">
        <v>0</v>
      </c>
      <c r="U180" s="1">
        <v>0</v>
      </c>
      <c r="V180" s="1">
        <v>0</v>
      </c>
      <c r="W180" s="1">
        <v>5.5</v>
      </c>
      <c r="Z180" s="2">
        <v>42620.4706481481</v>
      </c>
      <c r="AA180" s="1">
        <v>14040.7</v>
      </c>
      <c r="AB180" s="1">
        <v>246.5</v>
      </c>
      <c r="AC180" s="1">
        <v>162842.6</v>
      </c>
      <c r="AD180" s="1">
        <v>2013.8</v>
      </c>
      <c r="AE180" s="1">
        <v>0.1</v>
      </c>
      <c r="AF180" s="1">
        <v>28.9</v>
      </c>
      <c r="AG180" s="1">
        <v>0</v>
      </c>
      <c r="AH180" s="1">
        <v>2</v>
      </c>
    </row>
    <row r="181" spans="4:34">
      <c r="D181" s="2">
        <v>42620.4706597222</v>
      </c>
      <c r="E181" s="1">
        <v>0.9</v>
      </c>
      <c r="F181" s="1">
        <v>0</v>
      </c>
      <c r="G181" s="1">
        <v>6.1</v>
      </c>
      <c r="H181" s="1">
        <v>0</v>
      </c>
      <c r="I181" s="1">
        <v>0</v>
      </c>
      <c r="J181" s="1">
        <v>0</v>
      </c>
      <c r="K181" s="1">
        <v>0</v>
      </c>
      <c r="L181" s="1">
        <v>0.3</v>
      </c>
      <c r="O181" s="2">
        <v>42620.4706597222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Z181" s="2">
        <v>42620.4706597222</v>
      </c>
      <c r="AA181" s="1">
        <v>15030.3</v>
      </c>
      <c r="AB181" s="1">
        <v>1.8</v>
      </c>
      <c r="AC181" s="1">
        <v>155367</v>
      </c>
      <c r="AD181" s="1">
        <v>0</v>
      </c>
      <c r="AE181" s="1">
        <v>0.1</v>
      </c>
      <c r="AF181" s="1">
        <v>45.1</v>
      </c>
      <c r="AG181" s="1">
        <v>0</v>
      </c>
      <c r="AH181" s="1">
        <v>3</v>
      </c>
    </row>
    <row r="182" spans="4:34">
      <c r="D182" s="2">
        <v>42620.4706712963</v>
      </c>
      <c r="E182" s="1">
        <v>3.1</v>
      </c>
      <c r="F182" s="1">
        <v>2</v>
      </c>
      <c r="G182" s="1">
        <v>55.3</v>
      </c>
      <c r="H182" s="1">
        <v>8.2</v>
      </c>
      <c r="I182" s="1">
        <v>0</v>
      </c>
      <c r="J182" s="1">
        <v>0</v>
      </c>
      <c r="K182" s="1">
        <v>0</v>
      </c>
      <c r="L182" s="1">
        <v>2.5</v>
      </c>
      <c r="O182" s="2">
        <v>42620.4706712963</v>
      </c>
      <c r="P182" s="1">
        <v>4.1</v>
      </c>
      <c r="Q182" s="1">
        <v>2</v>
      </c>
      <c r="R182" s="1">
        <v>46.6</v>
      </c>
      <c r="S182" s="1">
        <v>8.2</v>
      </c>
      <c r="T182" s="1">
        <v>0</v>
      </c>
      <c r="U182" s="1">
        <v>0</v>
      </c>
      <c r="V182" s="1">
        <v>0</v>
      </c>
      <c r="W182" s="1">
        <v>2.9</v>
      </c>
      <c r="Z182" s="2">
        <v>42620.4706712963</v>
      </c>
      <c r="AA182" s="1">
        <v>14218.6</v>
      </c>
      <c r="AB182" s="1">
        <v>0</v>
      </c>
      <c r="AC182" s="1">
        <v>303263.7</v>
      </c>
      <c r="AD182" s="1">
        <v>0</v>
      </c>
      <c r="AE182" s="1">
        <v>0.1</v>
      </c>
      <c r="AF182" s="1">
        <v>65.4</v>
      </c>
      <c r="AG182" s="1">
        <v>0</v>
      </c>
      <c r="AH182" s="1">
        <v>4.6</v>
      </c>
    </row>
    <row r="183" spans="4:34">
      <c r="D183" s="2">
        <v>42620.4706828704</v>
      </c>
      <c r="E183" s="1">
        <v>38.1</v>
      </c>
      <c r="F183" s="1">
        <v>8.7</v>
      </c>
      <c r="G183" s="1">
        <v>811</v>
      </c>
      <c r="H183" s="1">
        <v>0</v>
      </c>
      <c r="I183" s="1">
        <v>0</v>
      </c>
      <c r="J183" s="1">
        <v>0.1</v>
      </c>
      <c r="K183" s="1">
        <v>0</v>
      </c>
      <c r="L183" s="1">
        <v>1.3</v>
      </c>
      <c r="O183" s="2">
        <v>42620.4706828704</v>
      </c>
      <c r="P183" s="1">
        <v>24</v>
      </c>
      <c r="Q183" s="1">
        <v>8.7</v>
      </c>
      <c r="R183" s="1">
        <v>184.9</v>
      </c>
      <c r="S183" s="1">
        <v>0</v>
      </c>
      <c r="T183" s="1">
        <v>0</v>
      </c>
      <c r="U183" s="1">
        <v>0</v>
      </c>
      <c r="V183" s="1">
        <v>0</v>
      </c>
      <c r="W183" s="1">
        <v>0.6</v>
      </c>
      <c r="Z183" s="2">
        <v>42620.4706828704</v>
      </c>
      <c r="AA183" s="1">
        <v>16544.9</v>
      </c>
      <c r="AB183" s="1">
        <v>1274.1</v>
      </c>
      <c r="AC183" s="1">
        <v>297398.6</v>
      </c>
      <c r="AD183" s="1">
        <v>104080.4</v>
      </c>
      <c r="AE183" s="1">
        <v>0.1</v>
      </c>
      <c r="AF183" s="1">
        <v>61</v>
      </c>
      <c r="AG183" s="1">
        <v>0</v>
      </c>
      <c r="AH183" s="1">
        <v>3.4</v>
      </c>
    </row>
    <row r="184" spans="4:34">
      <c r="D184" s="2">
        <v>42620.4706944444</v>
      </c>
      <c r="E184" s="1">
        <v>1</v>
      </c>
      <c r="F184" s="1">
        <v>0</v>
      </c>
      <c r="G184" s="1">
        <v>25</v>
      </c>
      <c r="H184" s="1">
        <v>0</v>
      </c>
      <c r="I184" s="1">
        <v>0</v>
      </c>
      <c r="J184" s="1">
        <v>0</v>
      </c>
      <c r="K184" s="1">
        <v>0</v>
      </c>
      <c r="L184" s="1">
        <v>4.5</v>
      </c>
      <c r="O184" s="2">
        <v>42620.4706944444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Z184" s="2">
        <v>42620.4706944444</v>
      </c>
      <c r="AA184" s="1">
        <v>12915.6</v>
      </c>
      <c r="AB184" s="1">
        <v>471.9</v>
      </c>
      <c r="AC184" s="1">
        <v>199571.1</v>
      </c>
      <c r="AD184" s="1">
        <v>3971</v>
      </c>
      <c r="AE184" s="1">
        <v>0.1</v>
      </c>
      <c r="AF184" s="1">
        <v>35.2</v>
      </c>
      <c r="AG184" s="1">
        <v>0</v>
      </c>
      <c r="AH184" s="1">
        <v>2.6</v>
      </c>
    </row>
    <row r="185" spans="4:34">
      <c r="D185" s="2">
        <v>42620.4707060185</v>
      </c>
      <c r="E185" s="1">
        <v>17</v>
      </c>
      <c r="F185" s="1">
        <v>8.5</v>
      </c>
      <c r="G185" s="1">
        <v>4.6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O185" s="2">
        <v>42620.4707060185</v>
      </c>
      <c r="P185" s="1">
        <v>17</v>
      </c>
      <c r="Q185" s="1">
        <v>8.5</v>
      </c>
      <c r="R185" s="1">
        <v>4.6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Z185" s="2">
        <v>42620.4707060185</v>
      </c>
      <c r="AA185" s="1">
        <v>14883.4</v>
      </c>
      <c r="AB185" s="1">
        <v>664.7</v>
      </c>
      <c r="AC185" s="1">
        <v>156366.9</v>
      </c>
      <c r="AD185" s="1">
        <v>3886</v>
      </c>
      <c r="AE185" s="1">
        <v>0.1</v>
      </c>
      <c r="AF185" s="1">
        <v>28.8</v>
      </c>
      <c r="AG185" s="1">
        <v>0</v>
      </c>
      <c r="AH185" s="1">
        <v>1.9</v>
      </c>
    </row>
    <row r="186" spans="4:34">
      <c r="D186" s="2">
        <v>42620.4707175926</v>
      </c>
      <c r="E186" s="1">
        <v>7.4</v>
      </c>
      <c r="F186" s="1">
        <v>3.7</v>
      </c>
      <c r="G186" s="1">
        <v>2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O186" s="2">
        <v>42620.4707175926</v>
      </c>
      <c r="P186" s="1">
        <v>7.4</v>
      </c>
      <c r="Q186" s="1">
        <v>3.7</v>
      </c>
      <c r="R186" s="1">
        <v>2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Z186" s="2">
        <v>42620.4707175926</v>
      </c>
      <c r="AA186" s="1">
        <v>21062.9</v>
      </c>
      <c r="AB186" s="1">
        <v>289.9</v>
      </c>
      <c r="AC186" s="1">
        <v>407541.7</v>
      </c>
      <c r="AD186" s="1">
        <v>973.7</v>
      </c>
      <c r="AE186" s="1">
        <v>0.1</v>
      </c>
      <c r="AF186" s="1">
        <v>68.7</v>
      </c>
      <c r="AG186" s="1">
        <v>0</v>
      </c>
      <c r="AH186" s="1">
        <v>3.2</v>
      </c>
    </row>
    <row r="187" spans="4:34">
      <c r="D187" s="2">
        <v>42620.4707291667</v>
      </c>
      <c r="E187" s="1">
        <v>8.3</v>
      </c>
      <c r="F187" s="1">
        <v>5.2</v>
      </c>
      <c r="G187" s="1">
        <v>2.2</v>
      </c>
      <c r="H187" s="1">
        <v>4.2</v>
      </c>
      <c r="I187" s="1">
        <v>0</v>
      </c>
      <c r="J187" s="1">
        <v>0</v>
      </c>
      <c r="K187" s="1">
        <v>0</v>
      </c>
      <c r="L187" s="1">
        <v>0.6</v>
      </c>
      <c r="O187" s="2">
        <v>42620.4707291667</v>
      </c>
      <c r="P187" s="1">
        <v>8.3</v>
      </c>
      <c r="Q187" s="1">
        <v>5.2</v>
      </c>
      <c r="R187" s="1">
        <v>2.2</v>
      </c>
      <c r="S187" s="1">
        <v>4.2</v>
      </c>
      <c r="T187" s="1">
        <v>0</v>
      </c>
      <c r="U187" s="1">
        <v>0.3</v>
      </c>
      <c r="V187" s="1">
        <v>0</v>
      </c>
      <c r="W187" s="1">
        <v>24.2</v>
      </c>
      <c r="Z187" s="2">
        <v>42620.4707291667</v>
      </c>
      <c r="AA187" s="1">
        <v>20103.7</v>
      </c>
      <c r="AB187" s="1">
        <v>564.5</v>
      </c>
      <c r="AC187" s="1">
        <v>324120</v>
      </c>
      <c r="AD187" s="1">
        <v>17622.4</v>
      </c>
      <c r="AE187" s="1">
        <v>0.1</v>
      </c>
      <c r="AF187" s="1">
        <v>43.6</v>
      </c>
      <c r="AG187" s="1">
        <v>0</v>
      </c>
      <c r="AH187" s="1">
        <v>2.1</v>
      </c>
    </row>
    <row r="188" spans="4:34">
      <c r="D188" s="2">
        <v>42620.4707407407</v>
      </c>
      <c r="E188" s="1">
        <v>7.5</v>
      </c>
      <c r="F188" s="1">
        <v>6.6</v>
      </c>
      <c r="G188" s="1">
        <v>2</v>
      </c>
      <c r="H188" s="1">
        <v>11.2</v>
      </c>
      <c r="I188" s="1">
        <v>0</v>
      </c>
      <c r="J188" s="1">
        <v>0</v>
      </c>
      <c r="K188" s="1">
        <v>0</v>
      </c>
      <c r="L188" s="1">
        <v>0.9</v>
      </c>
      <c r="O188" s="2">
        <v>42620.4707407407</v>
      </c>
      <c r="P188" s="1">
        <v>7.5</v>
      </c>
      <c r="Q188" s="1">
        <v>6.6</v>
      </c>
      <c r="R188" s="1">
        <v>2</v>
      </c>
      <c r="S188" s="1">
        <v>11.2</v>
      </c>
      <c r="T188" s="1">
        <v>0</v>
      </c>
      <c r="U188" s="1">
        <v>0</v>
      </c>
      <c r="V188" s="1">
        <v>0</v>
      </c>
      <c r="W188" s="1">
        <v>1.1</v>
      </c>
      <c r="Z188" s="2">
        <v>42620.4707407407</v>
      </c>
      <c r="AA188" s="1">
        <v>22552.9</v>
      </c>
      <c r="AB188" s="1">
        <v>450.2</v>
      </c>
      <c r="AC188" s="1">
        <v>483783.5</v>
      </c>
      <c r="AD188" s="1">
        <v>3205</v>
      </c>
      <c r="AE188" s="1">
        <v>0.1</v>
      </c>
      <c r="AF188" s="1">
        <v>92.1</v>
      </c>
      <c r="AG188" s="1">
        <v>0</v>
      </c>
      <c r="AH188" s="1">
        <v>4</v>
      </c>
    </row>
    <row r="189" spans="4:34">
      <c r="D189" s="2">
        <v>42620.4707523148</v>
      </c>
      <c r="E189" s="1">
        <v>9.2</v>
      </c>
      <c r="F189" s="1">
        <v>6.1</v>
      </c>
      <c r="G189" s="1">
        <v>8.3</v>
      </c>
      <c r="H189" s="1">
        <v>8.2</v>
      </c>
      <c r="I189" s="1">
        <v>0</v>
      </c>
      <c r="J189" s="1">
        <v>0</v>
      </c>
      <c r="K189" s="1">
        <v>0</v>
      </c>
      <c r="L189" s="1">
        <v>0.6</v>
      </c>
      <c r="O189" s="2">
        <v>42620.4707523148</v>
      </c>
      <c r="P189" s="1">
        <v>8.2</v>
      </c>
      <c r="Q189" s="1">
        <v>6.1</v>
      </c>
      <c r="R189" s="1">
        <v>2.2</v>
      </c>
      <c r="S189" s="1">
        <v>8.2</v>
      </c>
      <c r="T189" s="1">
        <v>0</v>
      </c>
      <c r="U189" s="1">
        <v>0</v>
      </c>
      <c r="V189" s="1">
        <v>0</v>
      </c>
      <c r="W189" s="1">
        <v>0.9</v>
      </c>
      <c r="Z189" s="2">
        <v>42620.4707523148</v>
      </c>
      <c r="AA189" s="1">
        <v>20167.7</v>
      </c>
      <c r="AB189" s="1">
        <v>473.7</v>
      </c>
      <c r="AC189" s="1">
        <v>271630.4</v>
      </c>
      <c r="AD189" s="1">
        <v>612.5</v>
      </c>
      <c r="AE189" s="1">
        <v>0.1</v>
      </c>
      <c r="AF189" s="1">
        <v>68.7</v>
      </c>
      <c r="AG189" s="1">
        <v>0</v>
      </c>
      <c r="AH189" s="1">
        <v>3.3</v>
      </c>
    </row>
    <row r="190" spans="4:34">
      <c r="D190" s="2">
        <v>42620.4707638889</v>
      </c>
      <c r="E190" s="1">
        <v>8.1</v>
      </c>
      <c r="F190" s="1">
        <v>5.1</v>
      </c>
      <c r="G190" s="1">
        <v>2.2</v>
      </c>
      <c r="H190" s="1">
        <v>4</v>
      </c>
      <c r="I190" s="1">
        <v>0</v>
      </c>
      <c r="J190" s="1">
        <v>0</v>
      </c>
      <c r="K190" s="1">
        <v>0</v>
      </c>
      <c r="L190" s="1">
        <v>0.1</v>
      </c>
      <c r="O190" s="2">
        <v>42620.4707638889</v>
      </c>
      <c r="P190" s="1">
        <v>8.1</v>
      </c>
      <c r="Q190" s="1">
        <v>5.1</v>
      </c>
      <c r="R190" s="1">
        <v>2.2</v>
      </c>
      <c r="S190" s="1">
        <v>4</v>
      </c>
      <c r="T190" s="1">
        <v>0</v>
      </c>
      <c r="U190" s="1">
        <v>0</v>
      </c>
      <c r="V190" s="1">
        <v>0</v>
      </c>
      <c r="W190" s="1">
        <v>0.5</v>
      </c>
      <c r="Z190" s="2">
        <v>42620.4707638889</v>
      </c>
      <c r="AA190" s="1">
        <v>17152.1</v>
      </c>
      <c r="AB190" s="1">
        <v>679.2</v>
      </c>
      <c r="AC190" s="1">
        <v>261014.2</v>
      </c>
      <c r="AD190" s="1">
        <v>1479.6</v>
      </c>
      <c r="AE190" s="1">
        <v>0.1</v>
      </c>
      <c r="AF190" s="1">
        <v>41.6</v>
      </c>
      <c r="AG190" s="1">
        <v>0</v>
      </c>
      <c r="AH190" s="1">
        <v>2.3</v>
      </c>
    </row>
    <row r="191" spans="4:34">
      <c r="D191" s="2">
        <v>42620.470775463</v>
      </c>
      <c r="E191" s="1">
        <v>8.3</v>
      </c>
      <c r="F191" s="1">
        <v>3.7</v>
      </c>
      <c r="G191" s="1">
        <v>119.8</v>
      </c>
      <c r="H191" s="1">
        <v>0</v>
      </c>
      <c r="I191" s="1">
        <v>0</v>
      </c>
      <c r="J191" s="1">
        <v>0</v>
      </c>
      <c r="K191" s="1">
        <v>0</v>
      </c>
      <c r="L191" s="1">
        <v>0.9</v>
      </c>
      <c r="O191" s="2">
        <v>42620.470775463</v>
      </c>
      <c r="P191" s="1">
        <v>8.3</v>
      </c>
      <c r="Q191" s="1">
        <v>3.7</v>
      </c>
      <c r="R191" s="1">
        <v>3.4</v>
      </c>
      <c r="S191" s="1">
        <v>0</v>
      </c>
      <c r="T191" s="1">
        <v>0</v>
      </c>
      <c r="U191" s="1">
        <v>0</v>
      </c>
      <c r="V191" s="1">
        <v>0</v>
      </c>
      <c r="W191" s="1">
        <v>0.4</v>
      </c>
      <c r="Z191" s="2">
        <v>42620.470775463</v>
      </c>
      <c r="AA191" s="1">
        <v>19451.4</v>
      </c>
      <c r="AB191" s="1">
        <v>946</v>
      </c>
      <c r="AC191" s="1">
        <v>373403.6</v>
      </c>
      <c r="AD191" s="1">
        <v>66147.9</v>
      </c>
      <c r="AE191" s="1">
        <v>0.1</v>
      </c>
      <c r="AF191" s="1">
        <v>79.5</v>
      </c>
      <c r="AG191" s="1">
        <v>0</v>
      </c>
      <c r="AH191" s="1">
        <v>3.9</v>
      </c>
    </row>
    <row r="192" spans="4:34">
      <c r="D192" s="2">
        <v>42620.470787037</v>
      </c>
      <c r="E192" s="1">
        <v>9</v>
      </c>
      <c r="F192" s="1">
        <v>5.6</v>
      </c>
      <c r="G192" s="1">
        <v>2.4</v>
      </c>
      <c r="H192" s="1">
        <v>4.5</v>
      </c>
      <c r="I192" s="1">
        <v>0</v>
      </c>
      <c r="J192" s="1">
        <v>0</v>
      </c>
      <c r="K192" s="1">
        <v>0</v>
      </c>
      <c r="L192" s="1">
        <v>0.5</v>
      </c>
      <c r="O192" s="2">
        <v>42620.470787037</v>
      </c>
      <c r="P192" s="1">
        <v>9</v>
      </c>
      <c r="Q192" s="1">
        <v>5.6</v>
      </c>
      <c r="R192" s="1">
        <v>2.4</v>
      </c>
      <c r="S192" s="1">
        <v>4.5</v>
      </c>
      <c r="T192" s="1">
        <v>0</v>
      </c>
      <c r="U192" s="1">
        <v>0</v>
      </c>
      <c r="V192" s="1">
        <v>0</v>
      </c>
      <c r="W192" s="1">
        <v>0.7</v>
      </c>
      <c r="Z192" s="2">
        <v>42620.470787037</v>
      </c>
      <c r="AA192" s="1">
        <v>16448.4</v>
      </c>
      <c r="AB192" s="1">
        <v>5537.3</v>
      </c>
      <c r="AC192" s="1">
        <v>244572.7</v>
      </c>
      <c r="AD192" s="1">
        <v>35888.8</v>
      </c>
      <c r="AE192" s="1">
        <v>0.1</v>
      </c>
      <c r="AF192" s="1">
        <v>49.3</v>
      </c>
      <c r="AG192" s="1">
        <v>0</v>
      </c>
      <c r="AH192" s="1">
        <v>2.2</v>
      </c>
    </row>
    <row r="193" spans="4:34">
      <c r="D193" s="2">
        <v>42620.4707986111</v>
      </c>
      <c r="E193" s="1">
        <v>10.5</v>
      </c>
      <c r="F193" s="1">
        <v>82.1</v>
      </c>
      <c r="G193" s="1">
        <v>18.6</v>
      </c>
      <c r="H193" s="1">
        <v>7818</v>
      </c>
      <c r="I193" s="1">
        <v>0</v>
      </c>
      <c r="J193" s="1">
        <v>12</v>
      </c>
      <c r="K193" s="1">
        <v>0</v>
      </c>
      <c r="L193" s="1">
        <v>129.2</v>
      </c>
      <c r="O193" s="2">
        <v>42620.4707986111</v>
      </c>
      <c r="P193" s="1">
        <v>9.5</v>
      </c>
      <c r="Q193" s="1">
        <v>88.4</v>
      </c>
      <c r="R193" s="1">
        <v>7.5</v>
      </c>
      <c r="S193" s="1">
        <v>8610.4</v>
      </c>
      <c r="T193" s="1">
        <v>0</v>
      </c>
      <c r="U193" s="1">
        <v>12.3</v>
      </c>
      <c r="V193" s="1">
        <v>0</v>
      </c>
      <c r="W193" s="1">
        <v>125.8</v>
      </c>
      <c r="Z193" s="2">
        <v>42620.4707986111</v>
      </c>
      <c r="AA193" s="1">
        <v>10991.5</v>
      </c>
      <c r="AB193" s="1">
        <v>11016.8</v>
      </c>
      <c r="AC193" s="1">
        <v>263458.1</v>
      </c>
      <c r="AD193" s="1">
        <v>98760.8</v>
      </c>
      <c r="AE193" s="1">
        <v>0.1</v>
      </c>
      <c r="AF193" s="1">
        <v>38.9</v>
      </c>
      <c r="AG193" s="1">
        <v>0</v>
      </c>
      <c r="AH193" s="1">
        <v>1.8</v>
      </c>
    </row>
    <row r="194" spans="4:34">
      <c r="D194" s="2">
        <v>42620.4708101852</v>
      </c>
      <c r="E194" s="1">
        <v>54</v>
      </c>
      <c r="F194" s="1">
        <v>181.3</v>
      </c>
      <c r="G194" s="1">
        <v>753.4</v>
      </c>
      <c r="H194" s="1">
        <v>12730.6</v>
      </c>
      <c r="I194" s="1">
        <v>0</v>
      </c>
      <c r="J194" s="1">
        <v>23.9</v>
      </c>
      <c r="K194" s="1">
        <v>0</v>
      </c>
      <c r="L194" s="1">
        <v>101.5</v>
      </c>
      <c r="O194" s="2">
        <v>42620.4708101852</v>
      </c>
      <c r="P194" s="1">
        <v>48.2</v>
      </c>
      <c r="Q194" s="1">
        <v>174.6</v>
      </c>
      <c r="R194" s="1">
        <v>357.5</v>
      </c>
      <c r="S194" s="1">
        <v>11998</v>
      </c>
      <c r="T194" s="1">
        <v>0</v>
      </c>
      <c r="U194" s="1">
        <v>20</v>
      </c>
      <c r="V194" s="1">
        <v>0</v>
      </c>
      <c r="W194" s="1">
        <v>89.8</v>
      </c>
      <c r="Z194" s="2">
        <v>42620.4708101852</v>
      </c>
      <c r="AA194" s="1">
        <v>16145.5</v>
      </c>
      <c r="AB194" s="1">
        <v>8359.2</v>
      </c>
      <c r="AC194" s="1">
        <v>290386.5</v>
      </c>
      <c r="AD194" s="1">
        <v>194849.8</v>
      </c>
      <c r="AE194" s="1">
        <v>0.1</v>
      </c>
      <c r="AF194" s="1">
        <v>87</v>
      </c>
      <c r="AG194" s="1">
        <v>0</v>
      </c>
      <c r="AH194" s="1">
        <v>3.6</v>
      </c>
    </row>
    <row r="195" spans="4:34">
      <c r="D195" s="2">
        <v>42620.4708217593</v>
      </c>
      <c r="E195" s="1">
        <v>11.5</v>
      </c>
      <c r="F195" s="1">
        <v>117.8</v>
      </c>
      <c r="G195" s="1">
        <v>195</v>
      </c>
      <c r="H195" s="1">
        <v>1285</v>
      </c>
      <c r="I195" s="1">
        <v>0</v>
      </c>
      <c r="J195" s="1">
        <v>5.3</v>
      </c>
      <c r="K195" s="1">
        <v>0</v>
      </c>
      <c r="L195" s="1">
        <v>41.3</v>
      </c>
      <c r="O195" s="2">
        <v>42620.4708217593</v>
      </c>
      <c r="P195" s="1">
        <v>8.3</v>
      </c>
      <c r="Q195" s="1">
        <v>114.6</v>
      </c>
      <c r="R195" s="1">
        <v>2.2</v>
      </c>
      <c r="S195" s="1">
        <v>1292.3</v>
      </c>
      <c r="T195" s="1">
        <v>0</v>
      </c>
      <c r="U195" s="1">
        <v>5.6</v>
      </c>
      <c r="V195" s="1">
        <v>0</v>
      </c>
      <c r="W195" s="1">
        <v>45.2</v>
      </c>
      <c r="Z195" s="2">
        <v>42620.4708217593</v>
      </c>
      <c r="AA195" s="1">
        <v>11052</v>
      </c>
      <c r="AB195" s="1">
        <v>17746.4</v>
      </c>
      <c r="AC195" s="1">
        <v>286657.1</v>
      </c>
      <c r="AD195" s="1">
        <v>1115198.8</v>
      </c>
      <c r="AE195" s="1">
        <v>0.1</v>
      </c>
      <c r="AF195" s="1">
        <v>120.1</v>
      </c>
      <c r="AG195" s="1">
        <v>0</v>
      </c>
      <c r="AH195" s="1">
        <v>4.2</v>
      </c>
    </row>
    <row r="196" spans="4:34">
      <c r="D196" s="2">
        <v>42620.4708333333</v>
      </c>
      <c r="E196" s="1">
        <v>14.5</v>
      </c>
      <c r="F196" s="1">
        <v>3.9</v>
      </c>
      <c r="G196" s="1">
        <v>255.1</v>
      </c>
      <c r="H196" s="1">
        <v>0</v>
      </c>
      <c r="I196" s="1">
        <v>0</v>
      </c>
      <c r="J196" s="1">
        <v>0</v>
      </c>
      <c r="K196" s="1">
        <v>0</v>
      </c>
      <c r="L196" s="1">
        <v>1.2</v>
      </c>
      <c r="O196" s="2">
        <v>42620.4708333333</v>
      </c>
      <c r="P196" s="1">
        <v>9.7</v>
      </c>
      <c r="Q196" s="1">
        <v>3.9</v>
      </c>
      <c r="R196" s="1">
        <v>132</v>
      </c>
      <c r="S196" s="1">
        <v>0</v>
      </c>
      <c r="T196" s="1">
        <v>0</v>
      </c>
      <c r="U196" s="1">
        <v>0</v>
      </c>
      <c r="V196" s="1">
        <v>0</v>
      </c>
      <c r="W196" s="1">
        <v>0.9</v>
      </c>
      <c r="Z196" s="2">
        <v>42620.4708333333</v>
      </c>
      <c r="AA196" s="1">
        <v>7913.2</v>
      </c>
      <c r="AB196" s="1">
        <v>15673.2</v>
      </c>
      <c r="AC196" s="1">
        <v>139156.7</v>
      </c>
      <c r="AD196" s="1">
        <v>170219.7</v>
      </c>
      <c r="AE196" s="1">
        <v>0.1</v>
      </c>
      <c r="AF196" s="1">
        <v>40.2</v>
      </c>
      <c r="AG196" s="1">
        <v>0</v>
      </c>
      <c r="AH196" s="1">
        <v>1.7</v>
      </c>
    </row>
    <row r="197" spans="4:34">
      <c r="D197" s="2">
        <v>42620.4718055556</v>
      </c>
      <c r="E197" s="1">
        <v>4.9</v>
      </c>
      <c r="F197" s="1">
        <v>0</v>
      </c>
      <c r="G197" s="1">
        <v>94.8</v>
      </c>
      <c r="H197" s="1">
        <v>0</v>
      </c>
      <c r="I197" s="1">
        <v>0</v>
      </c>
      <c r="J197" s="1">
        <v>0</v>
      </c>
      <c r="K197" s="1">
        <v>0</v>
      </c>
      <c r="L197" s="1">
        <v>5.6</v>
      </c>
      <c r="O197" s="2">
        <v>42620.4718055556</v>
      </c>
      <c r="P197" s="1">
        <v>3.9</v>
      </c>
      <c r="Q197" s="1">
        <v>0</v>
      </c>
      <c r="R197" s="1">
        <v>28.7</v>
      </c>
      <c r="S197" s="1">
        <v>0</v>
      </c>
      <c r="T197" s="1">
        <v>0</v>
      </c>
      <c r="U197" s="1">
        <v>0</v>
      </c>
      <c r="V197" s="1">
        <v>0</v>
      </c>
      <c r="W197" s="1">
        <v>2.6</v>
      </c>
      <c r="Z197" s="2">
        <v>42620.4718055556</v>
      </c>
      <c r="AA197" s="1">
        <v>20900.5</v>
      </c>
      <c r="AB197" s="1">
        <v>2048.6</v>
      </c>
      <c r="AC197" s="1">
        <v>460901.6</v>
      </c>
      <c r="AD197" s="1">
        <v>175133.5</v>
      </c>
      <c r="AE197" s="1">
        <v>0.1</v>
      </c>
      <c r="AF197" s="1">
        <v>67.9</v>
      </c>
      <c r="AG197" s="1">
        <v>0</v>
      </c>
      <c r="AH197" s="1">
        <v>3</v>
      </c>
    </row>
    <row r="198" spans="4:34">
      <c r="D198" s="2">
        <v>42620.4718171296</v>
      </c>
      <c r="E198" s="1">
        <v>0</v>
      </c>
      <c r="F198" s="1">
        <v>0.9</v>
      </c>
      <c r="G198" s="1">
        <v>0</v>
      </c>
      <c r="H198" s="1">
        <v>3.7</v>
      </c>
      <c r="I198" s="1">
        <v>0</v>
      </c>
      <c r="J198" s="1">
        <v>0</v>
      </c>
      <c r="K198" s="1">
        <v>0</v>
      </c>
      <c r="L198" s="1">
        <v>3.4</v>
      </c>
      <c r="O198" s="2">
        <v>42620.4718171296</v>
      </c>
      <c r="P198" s="1">
        <v>1.9</v>
      </c>
      <c r="Q198" s="1">
        <v>0.9</v>
      </c>
      <c r="R198" s="1">
        <v>5.6</v>
      </c>
      <c r="S198" s="1">
        <v>3.7</v>
      </c>
      <c r="T198" s="1">
        <v>0</v>
      </c>
      <c r="U198" s="1">
        <v>0</v>
      </c>
      <c r="V198" s="1">
        <v>0</v>
      </c>
      <c r="W198" s="1">
        <v>4.2</v>
      </c>
      <c r="Z198" s="2">
        <v>42620.4718171296</v>
      </c>
      <c r="AA198" s="1">
        <v>19852.5</v>
      </c>
      <c r="AB198" s="1">
        <v>521.1</v>
      </c>
      <c r="AC198" s="1">
        <v>412785.8</v>
      </c>
      <c r="AD198" s="1">
        <v>40246.7</v>
      </c>
      <c r="AE198" s="1">
        <v>0.1</v>
      </c>
      <c r="AF198" s="1">
        <v>68.7</v>
      </c>
      <c r="AG198" s="1">
        <v>0</v>
      </c>
      <c r="AH198" s="1">
        <v>3.4</v>
      </c>
    </row>
    <row r="199" spans="4:34">
      <c r="D199" s="2">
        <v>42620.4718287037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O199" s="2">
        <v>42620.4718287037</v>
      </c>
      <c r="P199" s="1">
        <v>1.1</v>
      </c>
      <c r="Q199" s="1">
        <v>0</v>
      </c>
      <c r="R199" s="1">
        <v>0.6</v>
      </c>
      <c r="S199" s="1">
        <v>0</v>
      </c>
      <c r="T199" s="1">
        <v>0</v>
      </c>
      <c r="U199" s="1">
        <v>0</v>
      </c>
      <c r="V199" s="1">
        <v>0</v>
      </c>
      <c r="W199" s="1">
        <v>9.5</v>
      </c>
      <c r="Z199" s="2">
        <v>42620.4718287037</v>
      </c>
      <c r="AA199" s="1">
        <v>19259.3</v>
      </c>
      <c r="AB199" s="1">
        <v>1161.2</v>
      </c>
      <c r="AC199" s="1">
        <v>413334.9</v>
      </c>
      <c r="AD199" s="1">
        <v>79125.3</v>
      </c>
      <c r="AE199" s="1">
        <v>0.1</v>
      </c>
      <c r="AF199" s="1">
        <v>59.5</v>
      </c>
      <c r="AG199" s="1">
        <v>0</v>
      </c>
      <c r="AH199" s="1">
        <v>2.9</v>
      </c>
    </row>
    <row r="200" spans="4:34">
      <c r="D200" s="2">
        <v>42620.4718402778</v>
      </c>
      <c r="E200" s="1">
        <v>0</v>
      </c>
      <c r="F200" s="1">
        <v>82.7</v>
      </c>
      <c r="G200" s="1">
        <v>0</v>
      </c>
      <c r="H200" s="1">
        <v>8042.6</v>
      </c>
      <c r="I200" s="1">
        <v>0</v>
      </c>
      <c r="J200" s="1">
        <v>7</v>
      </c>
      <c r="K200" s="1">
        <v>0</v>
      </c>
      <c r="L200" s="1">
        <v>84.2</v>
      </c>
      <c r="O200" s="2">
        <v>42620.4718402778</v>
      </c>
      <c r="P200" s="1">
        <v>0</v>
      </c>
      <c r="Q200" s="1">
        <v>77.6</v>
      </c>
      <c r="R200" s="1">
        <v>0</v>
      </c>
      <c r="S200" s="1">
        <v>7718.9</v>
      </c>
      <c r="T200" s="1">
        <v>0</v>
      </c>
      <c r="U200" s="1">
        <v>6.7</v>
      </c>
      <c r="V200" s="1">
        <v>0</v>
      </c>
      <c r="W200" s="1">
        <v>85.8</v>
      </c>
      <c r="Z200" s="2">
        <v>42620.4718402778</v>
      </c>
      <c r="AA200" s="1">
        <v>17143.4</v>
      </c>
      <c r="AB200" s="1">
        <v>42.3</v>
      </c>
      <c r="AC200" s="1">
        <v>411663.1</v>
      </c>
      <c r="AD200" s="1">
        <v>379.1</v>
      </c>
      <c r="AE200" s="1">
        <v>0.1</v>
      </c>
      <c r="AF200" s="1">
        <v>49.7</v>
      </c>
      <c r="AG200" s="1">
        <v>0</v>
      </c>
      <c r="AH200" s="1">
        <v>2.9</v>
      </c>
    </row>
    <row r="201" spans="4:34">
      <c r="D201" s="2">
        <v>42620.4718518518</v>
      </c>
      <c r="E201" s="1">
        <v>33.8</v>
      </c>
      <c r="F201" s="1">
        <v>167</v>
      </c>
      <c r="G201" s="1">
        <v>831</v>
      </c>
      <c r="H201" s="1">
        <v>1959.7</v>
      </c>
      <c r="I201" s="1">
        <v>0</v>
      </c>
      <c r="J201" s="1">
        <v>6.2</v>
      </c>
      <c r="K201" s="1">
        <v>0</v>
      </c>
      <c r="L201" s="1">
        <v>31</v>
      </c>
      <c r="O201" s="2">
        <v>42620.4718518518</v>
      </c>
      <c r="P201" s="1">
        <v>45.7</v>
      </c>
      <c r="Q201" s="1">
        <v>168</v>
      </c>
      <c r="R201" s="1">
        <v>388.2</v>
      </c>
      <c r="S201" s="1">
        <v>2278.8</v>
      </c>
      <c r="T201" s="1">
        <v>0</v>
      </c>
      <c r="U201" s="1">
        <v>7.4</v>
      </c>
      <c r="V201" s="1">
        <v>0</v>
      </c>
      <c r="W201" s="1">
        <v>34.7</v>
      </c>
      <c r="Z201" s="2">
        <v>42620.4718518518</v>
      </c>
      <c r="AA201" s="1">
        <v>15825.9</v>
      </c>
      <c r="AB201" s="1">
        <v>868.9</v>
      </c>
      <c r="AC201" s="1">
        <v>290511.2</v>
      </c>
      <c r="AD201" s="1">
        <v>21378.2</v>
      </c>
      <c r="AE201" s="1">
        <v>0.1</v>
      </c>
      <c r="AF201" s="1">
        <v>28.7</v>
      </c>
      <c r="AG201" s="1">
        <v>0</v>
      </c>
      <c r="AH201" s="1">
        <v>1.7</v>
      </c>
    </row>
    <row r="202" spans="4:34">
      <c r="D202" s="2">
        <v>42620.4718634259</v>
      </c>
      <c r="E202" s="1">
        <v>44.9</v>
      </c>
      <c r="F202" s="1">
        <v>22</v>
      </c>
      <c r="G202" s="1">
        <v>1167.3</v>
      </c>
      <c r="H202" s="1">
        <v>388.3</v>
      </c>
      <c r="I202" s="1">
        <v>0</v>
      </c>
      <c r="J202" s="1">
        <v>0.6</v>
      </c>
      <c r="K202" s="1">
        <v>0</v>
      </c>
      <c r="L202" s="1">
        <v>9</v>
      </c>
      <c r="O202" s="2">
        <v>42620.4718634259</v>
      </c>
      <c r="P202" s="1">
        <v>23.7</v>
      </c>
      <c r="Q202" s="1">
        <v>23.7</v>
      </c>
      <c r="R202" s="1">
        <v>178.7</v>
      </c>
      <c r="S202" s="1">
        <v>388.3</v>
      </c>
      <c r="T202" s="1">
        <v>0</v>
      </c>
      <c r="U202" s="1">
        <v>0.5</v>
      </c>
      <c r="V202" s="1">
        <v>0</v>
      </c>
      <c r="W202" s="1">
        <v>10.2</v>
      </c>
      <c r="Z202" s="2">
        <v>42620.4718634259</v>
      </c>
      <c r="AA202" s="1">
        <v>17318.7</v>
      </c>
      <c r="AB202" s="1">
        <v>824.1</v>
      </c>
      <c r="AC202" s="1">
        <v>369912.6</v>
      </c>
      <c r="AD202" s="1">
        <v>52054.5</v>
      </c>
      <c r="AE202" s="1">
        <v>0.1</v>
      </c>
      <c r="AF202" s="1">
        <v>45.9</v>
      </c>
      <c r="AG202" s="1">
        <v>0</v>
      </c>
      <c r="AH202" s="1">
        <v>2.5</v>
      </c>
    </row>
    <row r="203" spans="4:34">
      <c r="D203" s="2">
        <v>42620.471875</v>
      </c>
      <c r="E203" s="1">
        <v>9.9</v>
      </c>
      <c r="F203" s="1">
        <v>2.5</v>
      </c>
      <c r="G203" s="1">
        <v>195.1</v>
      </c>
      <c r="H203" s="1">
        <v>9.9</v>
      </c>
      <c r="I203" s="1">
        <v>0</v>
      </c>
      <c r="J203" s="1">
        <v>0.1</v>
      </c>
      <c r="K203" s="1">
        <v>0</v>
      </c>
      <c r="L203" s="1">
        <v>8.5</v>
      </c>
      <c r="O203" s="2">
        <v>42620.471875</v>
      </c>
      <c r="P203" s="1">
        <v>11.2</v>
      </c>
      <c r="Q203" s="1">
        <v>2.5</v>
      </c>
      <c r="R203" s="1">
        <v>113.7</v>
      </c>
      <c r="S203" s="1">
        <v>9.9</v>
      </c>
      <c r="T203" s="1">
        <v>0</v>
      </c>
      <c r="U203" s="1">
        <v>0.2</v>
      </c>
      <c r="V203" s="1">
        <v>0</v>
      </c>
      <c r="W203" s="1">
        <v>14.5</v>
      </c>
      <c r="Z203" s="2">
        <v>42620.471875</v>
      </c>
      <c r="AA203" s="1">
        <v>14260.7</v>
      </c>
      <c r="AB203" s="1">
        <v>313.1</v>
      </c>
      <c r="AC203" s="1">
        <v>328775.4</v>
      </c>
      <c r="AD203" s="1">
        <v>1292.4</v>
      </c>
      <c r="AE203" s="1">
        <v>0.1</v>
      </c>
      <c r="AF203" s="1">
        <v>52.9</v>
      </c>
      <c r="AG203" s="1">
        <v>0</v>
      </c>
      <c r="AH203" s="1">
        <v>3.6</v>
      </c>
    </row>
    <row r="204" spans="4:34">
      <c r="D204" s="2">
        <v>42620.4718865741</v>
      </c>
      <c r="E204" s="1">
        <v>15.8</v>
      </c>
      <c r="F204" s="1">
        <v>10.9</v>
      </c>
      <c r="G204" s="1">
        <v>4.2</v>
      </c>
      <c r="H204" s="1">
        <v>11.9</v>
      </c>
      <c r="I204" s="1">
        <v>0</v>
      </c>
      <c r="J204" s="1">
        <v>0</v>
      </c>
      <c r="K204" s="1">
        <v>0</v>
      </c>
      <c r="L204" s="1">
        <v>0.3</v>
      </c>
      <c r="O204" s="2">
        <v>42620.4718865741</v>
      </c>
      <c r="P204" s="1">
        <v>15.8</v>
      </c>
      <c r="Q204" s="1">
        <v>10.9</v>
      </c>
      <c r="R204" s="1">
        <v>4.2</v>
      </c>
      <c r="S204" s="1">
        <v>11.9</v>
      </c>
      <c r="T204" s="1">
        <v>0</v>
      </c>
      <c r="U204" s="1">
        <v>0</v>
      </c>
      <c r="V204" s="1">
        <v>0</v>
      </c>
      <c r="W204" s="1">
        <v>0.3</v>
      </c>
      <c r="Z204" s="2">
        <v>42620.4718865741</v>
      </c>
      <c r="AA204" s="1">
        <v>14314.1</v>
      </c>
      <c r="AB204" s="1">
        <v>356.7</v>
      </c>
      <c r="AC204" s="1">
        <v>294272.9</v>
      </c>
      <c r="AD204" s="1">
        <v>0</v>
      </c>
      <c r="AE204" s="1">
        <v>0.1</v>
      </c>
      <c r="AF204" s="1">
        <v>34.3</v>
      </c>
      <c r="AG204" s="1">
        <v>0</v>
      </c>
      <c r="AH204" s="1">
        <v>2.3</v>
      </c>
    </row>
    <row r="205" spans="4:34">
      <c r="D205" s="2">
        <v>42620.4718981481</v>
      </c>
      <c r="E205" s="1">
        <v>1</v>
      </c>
      <c r="F205" s="1">
        <v>2</v>
      </c>
      <c r="G205" s="1">
        <v>4.9</v>
      </c>
      <c r="H205" s="1">
        <v>7.9</v>
      </c>
      <c r="I205" s="1">
        <v>0</v>
      </c>
      <c r="J205" s="1">
        <v>0</v>
      </c>
      <c r="K205" s="1">
        <v>0</v>
      </c>
      <c r="L205" s="1">
        <v>2.3</v>
      </c>
      <c r="O205" s="2">
        <v>42620.4718981481</v>
      </c>
      <c r="P205" s="1">
        <v>0</v>
      </c>
      <c r="Q205" s="1">
        <v>2</v>
      </c>
      <c r="R205" s="1">
        <v>0</v>
      </c>
      <c r="S205" s="1">
        <v>7.9</v>
      </c>
      <c r="T205" s="1">
        <v>0</v>
      </c>
      <c r="U205" s="1">
        <v>0</v>
      </c>
      <c r="V205" s="1">
        <v>0</v>
      </c>
      <c r="W205" s="1">
        <v>5.9</v>
      </c>
      <c r="Z205" s="2">
        <v>42620.4718981481</v>
      </c>
      <c r="AA205" s="1">
        <v>12729.5</v>
      </c>
      <c r="AB205" s="1">
        <v>184.1</v>
      </c>
      <c r="AC205" s="1">
        <v>258633.8</v>
      </c>
      <c r="AD205" s="1">
        <v>1669.7</v>
      </c>
      <c r="AE205" s="1">
        <v>0.1</v>
      </c>
      <c r="AF205" s="1">
        <v>37.5</v>
      </c>
      <c r="AG205" s="1">
        <v>0</v>
      </c>
      <c r="AH205" s="1">
        <v>2.9</v>
      </c>
    </row>
    <row r="206" spans="4:34">
      <c r="D206" s="2">
        <v>42620.4719097222</v>
      </c>
      <c r="E206" s="1">
        <v>16.5</v>
      </c>
      <c r="F206" s="1">
        <v>10.3</v>
      </c>
      <c r="G206" s="1">
        <v>4.4</v>
      </c>
      <c r="H206" s="1">
        <v>8.3</v>
      </c>
      <c r="I206" s="1">
        <v>0</v>
      </c>
      <c r="J206" s="1">
        <v>0</v>
      </c>
      <c r="K206" s="1">
        <v>0</v>
      </c>
      <c r="L206" s="1">
        <v>0.3</v>
      </c>
      <c r="O206" s="2">
        <v>42620.4719097222</v>
      </c>
      <c r="P206" s="1">
        <v>16.5</v>
      </c>
      <c r="Q206" s="1">
        <v>10.3</v>
      </c>
      <c r="R206" s="1">
        <v>4.4</v>
      </c>
      <c r="S206" s="1">
        <v>8.3</v>
      </c>
      <c r="T206" s="1">
        <v>0</v>
      </c>
      <c r="U206" s="1">
        <v>0</v>
      </c>
      <c r="V206" s="1">
        <v>0</v>
      </c>
      <c r="W206" s="1">
        <v>0.2</v>
      </c>
      <c r="Z206" s="2">
        <v>42620.4719097222</v>
      </c>
      <c r="AA206" s="1">
        <v>12479.5</v>
      </c>
      <c r="AB206" s="1">
        <v>521.5</v>
      </c>
      <c r="AC206" s="1">
        <v>212215.1</v>
      </c>
      <c r="AD206" s="1">
        <v>4743.3</v>
      </c>
      <c r="AE206" s="1">
        <v>0</v>
      </c>
      <c r="AF206" s="1">
        <v>20.6</v>
      </c>
      <c r="AG206" s="1">
        <v>0</v>
      </c>
      <c r="AH206" s="1">
        <v>1.6</v>
      </c>
    </row>
    <row r="207" spans="4:34">
      <c r="D207" s="2">
        <v>42620.4719212963</v>
      </c>
      <c r="E207" s="1">
        <v>2</v>
      </c>
      <c r="F207" s="1">
        <v>4.1</v>
      </c>
      <c r="G207" s="1">
        <v>135.2</v>
      </c>
      <c r="H207" s="1">
        <v>16.2</v>
      </c>
      <c r="I207" s="1">
        <v>0</v>
      </c>
      <c r="J207" s="1">
        <v>0</v>
      </c>
      <c r="K207" s="1">
        <v>0</v>
      </c>
      <c r="L207" s="1">
        <v>2.6</v>
      </c>
      <c r="O207" s="2">
        <v>42620.4719212963</v>
      </c>
      <c r="P207" s="1">
        <v>2</v>
      </c>
      <c r="Q207" s="1">
        <v>4.1</v>
      </c>
      <c r="R207" s="1">
        <v>3.5</v>
      </c>
      <c r="S207" s="1">
        <v>16.2</v>
      </c>
      <c r="T207" s="1">
        <v>0</v>
      </c>
      <c r="U207" s="1">
        <v>0</v>
      </c>
      <c r="V207" s="1">
        <v>0</v>
      </c>
      <c r="W207" s="1">
        <v>4.6</v>
      </c>
      <c r="Z207" s="2">
        <v>42620.4719212963</v>
      </c>
      <c r="AA207" s="1">
        <v>13209.2</v>
      </c>
      <c r="AB207" s="1">
        <v>597.5</v>
      </c>
      <c r="AC207" s="1">
        <v>213342.4</v>
      </c>
      <c r="AD207" s="1">
        <v>36601.8</v>
      </c>
      <c r="AE207" s="1">
        <v>0.1</v>
      </c>
      <c r="AF207" s="1">
        <v>23</v>
      </c>
      <c r="AG207" s="1">
        <v>0</v>
      </c>
      <c r="AH207" s="1">
        <v>1.7</v>
      </c>
    </row>
    <row r="208" spans="4:34">
      <c r="D208" s="2">
        <v>42620.4719328704</v>
      </c>
      <c r="E208" s="1">
        <v>15.4</v>
      </c>
      <c r="F208" s="1">
        <v>9.6</v>
      </c>
      <c r="G208" s="1">
        <v>4.1</v>
      </c>
      <c r="H208" s="1">
        <v>7.7</v>
      </c>
      <c r="I208" s="1">
        <v>0</v>
      </c>
      <c r="J208" s="1">
        <v>0</v>
      </c>
      <c r="K208" s="1">
        <v>0</v>
      </c>
      <c r="L208" s="1">
        <v>0.3</v>
      </c>
      <c r="O208" s="2">
        <v>42620.4719328704</v>
      </c>
      <c r="P208" s="1">
        <v>15.4</v>
      </c>
      <c r="Q208" s="1">
        <v>9.6</v>
      </c>
      <c r="R208" s="1">
        <v>4.1</v>
      </c>
      <c r="S208" s="1">
        <v>7.7</v>
      </c>
      <c r="T208" s="1">
        <v>0</v>
      </c>
      <c r="U208" s="1">
        <v>0</v>
      </c>
      <c r="V208" s="1">
        <v>0</v>
      </c>
      <c r="W208" s="1">
        <v>0.3</v>
      </c>
      <c r="Z208" s="2">
        <v>42620.4719328704</v>
      </c>
      <c r="AA208" s="1">
        <v>14069.3</v>
      </c>
      <c r="AB208" s="1">
        <v>418.3</v>
      </c>
      <c r="AC208" s="1">
        <v>283600.8</v>
      </c>
      <c r="AD208" s="1">
        <v>69.1</v>
      </c>
      <c r="AE208" s="1">
        <v>0.1</v>
      </c>
      <c r="AF208" s="1">
        <v>36.4</v>
      </c>
      <c r="AG208" s="1">
        <v>0</v>
      </c>
      <c r="AH208" s="1">
        <v>2.5</v>
      </c>
    </row>
    <row r="209" spans="4:34">
      <c r="D209" s="2">
        <v>42620.4719444444</v>
      </c>
      <c r="E209" s="1">
        <v>8.2</v>
      </c>
      <c r="F209" s="1">
        <v>5.5</v>
      </c>
      <c r="G209" s="1">
        <v>118.9</v>
      </c>
      <c r="H209" s="1">
        <v>7.3</v>
      </c>
      <c r="I209" s="1">
        <v>0</v>
      </c>
      <c r="J209" s="1">
        <v>0</v>
      </c>
      <c r="K209" s="1">
        <v>0</v>
      </c>
      <c r="L209" s="1">
        <v>0.9</v>
      </c>
      <c r="O209" s="2">
        <v>42620.4719444444</v>
      </c>
      <c r="P209" s="1">
        <v>7.3</v>
      </c>
      <c r="Q209" s="1">
        <v>5.5</v>
      </c>
      <c r="R209" s="1">
        <v>2</v>
      </c>
      <c r="S209" s="1">
        <v>7.3</v>
      </c>
      <c r="T209" s="1">
        <v>0</v>
      </c>
      <c r="U209" s="1">
        <v>0</v>
      </c>
      <c r="V209" s="1">
        <v>0</v>
      </c>
      <c r="W209" s="1">
        <v>0.5</v>
      </c>
      <c r="Z209" s="2">
        <v>42620.4719444444</v>
      </c>
      <c r="AA209" s="1">
        <v>17717.3</v>
      </c>
      <c r="AB209" s="1">
        <v>412.9</v>
      </c>
      <c r="AC209" s="1">
        <v>381054.9</v>
      </c>
      <c r="AD209" s="1">
        <v>1001.1</v>
      </c>
      <c r="AE209" s="1">
        <v>0.1</v>
      </c>
      <c r="AF209" s="1">
        <v>54</v>
      </c>
      <c r="AG209" s="1">
        <v>0</v>
      </c>
      <c r="AH209" s="1">
        <v>3</v>
      </c>
    </row>
    <row r="210" spans="4:34">
      <c r="D210" s="2">
        <v>42620.4719560185</v>
      </c>
      <c r="E210" s="1">
        <v>7.5</v>
      </c>
      <c r="F210" s="1">
        <v>5.7</v>
      </c>
      <c r="G210" s="1">
        <v>2</v>
      </c>
      <c r="H210" s="1">
        <v>7.5</v>
      </c>
      <c r="I210" s="1">
        <v>0</v>
      </c>
      <c r="J210" s="1">
        <v>0</v>
      </c>
      <c r="K210" s="1">
        <v>0</v>
      </c>
      <c r="L210" s="1">
        <v>0.7</v>
      </c>
      <c r="O210" s="2">
        <v>42620.4719560185</v>
      </c>
      <c r="P210" s="1">
        <v>7.5</v>
      </c>
      <c r="Q210" s="1">
        <v>5.7</v>
      </c>
      <c r="R210" s="1">
        <v>2</v>
      </c>
      <c r="S210" s="1">
        <v>7.5</v>
      </c>
      <c r="T210" s="1">
        <v>0</v>
      </c>
      <c r="U210" s="1">
        <v>0</v>
      </c>
      <c r="V210" s="1">
        <v>0</v>
      </c>
      <c r="W210" s="1">
        <v>0.7</v>
      </c>
      <c r="Z210" s="2">
        <v>42620.4719560185</v>
      </c>
      <c r="AA210" s="1">
        <v>14495.6</v>
      </c>
      <c r="AB210" s="1">
        <v>255.4</v>
      </c>
      <c r="AC210" s="1">
        <v>240864.9</v>
      </c>
      <c r="AD210" s="1">
        <v>558</v>
      </c>
      <c r="AE210" s="1">
        <v>0.1</v>
      </c>
      <c r="AF210" s="1">
        <v>28.5</v>
      </c>
      <c r="AG210" s="1">
        <v>0</v>
      </c>
      <c r="AH210" s="1">
        <v>1.9</v>
      </c>
    </row>
    <row r="211" spans="4:34">
      <c r="D211" s="2">
        <v>42620.4719675926</v>
      </c>
      <c r="E211" s="1">
        <v>19.4</v>
      </c>
      <c r="F211" s="1">
        <v>12.1</v>
      </c>
      <c r="G211" s="1">
        <v>5.2</v>
      </c>
      <c r="H211" s="1">
        <v>9.7</v>
      </c>
      <c r="I211" s="1">
        <v>0</v>
      </c>
      <c r="J211" s="1">
        <v>0</v>
      </c>
      <c r="K211" s="1">
        <v>0</v>
      </c>
      <c r="L211" s="1">
        <v>0.3</v>
      </c>
      <c r="O211" s="2">
        <v>42620.4719675926</v>
      </c>
      <c r="P211" s="1">
        <v>15.8</v>
      </c>
      <c r="Q211" s="1">
        <v>12.1</v>
      </c>
      <c r="R211" s="1">
        <v>3.9</v>
      </c>
      <c r="S211" s="1">
        <v>9.7</v>
      </c>
      <c r="T211" s="1">
        <v>0</v>
      </c>
      <c r="U211" s="1">
        <v>0</v>
      </c>
      <c r="V211" s="1">
        <v>0</v>
      </c>
      <c r="W211" s="1">
        <v>0.3</v>
      </c>
      <c r="Z211" s="2">
        <v>42620.4719675926</v>
      </c>
      <c r="AA211" s="1">
        <v>13284</v>
      </c>
      <c r="AB211" s="1">
        <v>561</v>
      </c>
      <c r="AC211" s="1">
        <v>276434.6</v>
      </c>
      <c r="AD211" s="1">
        <v>877.2</v>
      </c>
      <c r="AE211" s="1">
        <v>0.1</v>
      </c>
      <c r="AF211" s="1">
        <v>40.7</v>
      </c>
      <c r="AG211" s="1">
        <v>0</v>
      </c>
      <c r="AH211" s="1">
        <v>2.9</v>
      </c>
    </row>
    <row r="212" spans="4:34">
      <c r="D212" s="2">
        <v>42620.4719791667</v>
      </c>
      <c r="E212" s="1">
        <v>0</v>
      </c>
      <c r="F212" s="1">
        <v>3</v>
      </c>
      <c r="G212" s="1">
        <v>0</v>
      </c>
      <c r="H212" s="1">
        <v>11.9</v>
      </c>
      <c r="I212" s="1">
        <v>0</v>
      </c>
      <c r="J212" s="1">
        <v>0</v>
      </c>
      <c r="K212" s="1">
        <v>0</v>
      </c>
      <c r="L212" s="1">
        <v>2.1</v>
      </c>
      <c r="O212" s="2">
        <v>42620.4719791667</v>
      </c>
      <c r="P212" s="1">
        <v>3</v>
      </c>
      <c r="Q212" s="1">
        <v>3</v>
      </c>
      <c r="R212" s="1">
        <v>1</v>
      </c>
      <c r="S212" s="1">
        <v>11.9</v>
      </c>
      <c r="T212" s="1">
        <v>0</v>
      </c>
      <c r="U212" s="1">
        <v>0</v>
      </c>
      <c r="V212" s="1">
        <v>0</v>
      </c>
      <c r="W212" s="1">
        <v>2.2</v>
      </c>
      <c r="Z212" s="2">
        <v>42620.4719791667</v>
      </c>
      <c r="AA212" s="1">
        <v>15052.8</v>
      </c>
      <c r="AB212" s="1">
        <v>1480.5</v>
      </c>
      <c r="AC212" s="1">
        <v>290383.9</v>
      </c>
      <c r="AD212" s="1">
        <v>34748.9</v>
      </c>
      <c r="AE212" s="1">
        <v>0.1</v>
      </c>
      <c r="AF212" s="1">
        <v>33.3</v>
      </c>
      <c r="AG212" s="1">
        <v>0</v>
      </c>
      <c r="AH212" s="1">
        <v>2</v>
      </c>
    </row>
    <row r="213" spans="4:34">
      <c r="D213" s="2">
        <v>42620.4719907407</v>
      </c>
      <c r="E213" s="1">
        <v>16.9</v>
      </c>
      <c r="F213" s="1">
        <v>9.5</v>
      </c>
      <c r="G213" s="1">
        <v>4.5</v>
      </c>
      <c r="H213" s="1">
        <v>4.2</v>
      </c>
      <c r="I213" s="1">
        <v>0</v>
      </c>
      <c r="J213" s="1">
        <v>0</v>
      </c>
      <c r="K213" s="1">
        <v>0</v>
      </c>
      <c r="L213" s="1">
        <v>0.1</v>
      </c>
      <c r="O213" s="2">
        <v>42620.4719907407</v>
      </c>
      <c r="P213" s="1">
        <v>16.9</v>
      </c>
      <c r="Q213" s="1">
        <v>9.5</v>
      </c>
      <c r="R213" s="1">
        <v>4.5</v>
      </c>
      <c r="S213" s="1">
        <v>4.2</v>
      </c>
      <c r="T213" s="1">
        <v>0</v>
      </c>
      <c r="U213" s="1">
        <v>0</v>
      </c>
      <c r="V213" s="1">
        <v>0</v>
      </c>
      <c r="W213" s="1">
        <v>0.4</v>
      </c>
      <c r="Z213" s="2">
        <v>42620.4719907407</v>
      </c>
      <c r="AA213" s="1">
        <v>14881.4</v>
      </c>
      <c r="AB213" s="1">
        <v>875.9</v>
      </c>
      <c r="AC213" s="1">
        <v>211989.3</v>
      </c>
      <c r="AD213" s="1">
        <v>7437.5</v>
      </c>
      <c r="AE213" s="1">
        <v>0.1</v>
      </c>
      <c r="AF213" s="1">
        <v>21.8</v>
      </c>
      <c r="AG213" s="1">
        <v>0</v>
      </c>
      <c r="AH213" s="1">
        <v>1.4</v>
      </c>
    </row>
    <row r="214" spans="4:34">
      <c r="D214" s="2">
        <v>42620.4720023148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O214" s="2">
        <v>42620.4720023148</v>
      </c>
      <c r="P214" s="1">
        <v>1</v>
      </c>
      <c r="Q214" s="1">
        <v>0</v>
      </c>
      <c r="R214" s="1">
        <v>5.9</v>
      </c>
      <c r="S214" s="1">
        <v>0</v>
      </c>
      <c r="T214" s="1">
        <v>0</v>
      </c>
      <c r="U214" s="1">
        <v>0</v>
      </c>
      <c r="V214" s="1">
        <v>0</v>
      </c>
      <c r="W214" s="1">
        <v>0.2</v>
      </c>
      <c r="Z214" s="2">
        <v>42620.4720023148</v>
      </c>
      <c r="AA214" s="1">
        <v>10997.6</v>
      </c>
      <c r="AB214" s="1">
        <v>1887.9</v>
      </c>
      <c r="AC214" s="1">
        <v>203695.5</v>
      </c>
      <c r="AD214" s="1">
        <v>153888</v>
      </c>
      <c r="AE214" s="1">
        <v>0.1</v>
      </c>
      <c r="AF214" s="1">
        <v>24.9</v>
      </c>
      <c r="AG214" s="1">
        <v>0</v>
      </c>
      <c r="AH214" s="1">
        <v>1.9</v>
      </c>
    </row>
    <row r="215" spans="4:34">
      <c r="D215" s="2">
        <v>42620.4720138889</v>
      </c>
      <c r="E215" s="1">
        <v>15.3</v>
      </c>
      <c r="F215" s="1">
        <v>7.7</v>
      </c>
      <c r="G215" s="1">
        <v>4.1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O215" s="2">
        <v>42620.4720138889</v>
      </c>
      <c r="P215" s="1">
        <v>15.3</v>
      </c>
      <c r="Q215" s="1">
        <v>7.7</v>
      </c>
      <c r="R215" s="1">
        <v>4.1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Z215" s="2">
        <v>42620.4720138889</v>
      </c>
      <c r="AA215" s="1">
        <v>16799.1</v>
      </c>
      <c r="AB215" s="1">
        <v>1288.3</v>
      </c>
      <c r="AC215" s="1">
        <v>268945.6</v>
      </c>
      <c r="AD215" s="1">
        <v>8301.5</v>
      </c>
      <c r="AE215" s="1">
        <v>0.1</v>
      </c>
      <c r="AF215" s="1">
        <v>36.6</v>
      </c>
      <c r="AG215" s="1">
        <v>0</v>
      </c>
      <c r="AH215" s="1">
        <v>2</v>
      </c>
    </row>
    <row r="216" spans="4:34">
      <c r="D216" s="2">
        <v>42620.4730555556</v>
      </c>
      <c r="E216" s="1">
        <v>3.9</v>
      </c>
      <c r="F216" s="1">
        <v>0</v>
      </c>
      <c r="G216" s="1">
        <v>19.3</v>
      </c>
      <c r="H216" s="1">
        <v>0</v>
      </c>
      <c r="I216" s="1">
        <v>0</v>
      </c>
      <c r="J216" s="1">
        <v>0</v>
      </c>
      <c r="K216" s="1">
        <v>0</v>
      </c>
      <c r="L216" s="1">
        <v>5.6</v>
      </c>
      <c r="O216" s="2">
        <v>42620.4730555556</v>
      </c>
      <c r="P216" s="1">
        <v>1.3</v>
      </c>
      <c r="Q216" s="1">
        <v>0</v>
      </c>
      <c r="R216" s="1">
        <v>0.6</v>
      </c>
      <c r="S216" s="1">
        <v>0</v>
      </c>
      <c r="T216" s="1">
        <v>0</v>
      </c>
      <c r="U216" s="1">
        <v>0</v>
      </c>
      <c r="V216" s="1">
        <v>0</v>
      </c>
      <c r="W216" s="1">
        <v>0.1</v>
      </c>
      <c r="Z216" s="2">
        <v>42620.4730555556</v>
      </c>
      <c r="AA216" s="1">
        <v>12545</v>
      </c>
      <c r="AB216" s="1">
        <v>843.5</v>
      </c>
      <c r="AC216" s="1">
        <v>160367.7</v>
      </c>
      <c r="AD216" s="1">
        <v>2033.7</v>
      </c>
      <c r="AE216" s="1">
        <v>0.1</v>
      </c>
      <c r="AF216" s="1">
        <v>14.7</v>
      </c>
      <c r="AG216" s="1">
        <v>0</v>
      </c>
      <c r="AH216" s="1">
        <v>1.1</v>
      </c>
    </row>
    <row r="217" spans="4:34">
      <c r="D217" s="2">
        <v>42620.4730671296</v>
      </c>
      <c r="E217" s="1">
        <v>3</v>
      </c>
      <c r="F217" s="1">
        <v>0</v>
      </c>
      <c r="G217" s="1">
        <v>8</v>
      </c>
      <c r="H217" s="1">
        <v>0</v>
      </c>
      <c r="I217" s="1">
        <v>0</v>
      </c>
      <c r="J217" s="1">
        <v>0</v>
      </c>
      <c r="K217" s="1">
        <v>0</v>
      </c>
      <c r="L217" s="1">
        <v>4.7</v>
      </c>
      <c r="O217" s="2">
        <v>42620.4730671296</v>
      </c>
      <c r="P217" s="1">
        <v>1</v>
      </c>
      <c r="Q217" s="1">
        <v>0</v>
      </c>
      <c r="R217" s="1">
        <v>6</v>
      </c>
      <c r="S217" s="1">
        <v>0</v>
      </c>
      <c r="T217" s="1">
        <v>0</v>
      </c>
      <c r="U217" s="1">
        <v>0</v>
      </c>
      <c r="V217" s="1">
        <v>0</v>
      </c>
      <c r="W217" s="1">
        <v>0.2</v>
      </c>
      <c r="Z217" s="2">
        <v>42620.4730671296</v>
      </c>
      <c r="AA217" s="1">
        <v>6064.2</v>
      </c>
      <c r="AB217" s="1">
        <v>15780.4</v>
      </c>
      <c r="AC217" s="1">
        <v>106931.8</v>
      </c>
      <c r="AD217" s="1">
        <v>790032.7</v>
      </c>
      <c r="AE217" s="1">
        <v>0.1</v>
      </c>
      <c r="AF217" s="1">
        <v>18.2</v>
      </c>
      <c r="AG217" s="1">
        <v>0</v>
      </c>
      <c r="AH217" s="1">
        <v>0.8</v>
      </c>
    </row>
    <row r="218" spans="4:34">
      <c r="D218" s="2">
        <v>42620.4730787037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O218" s="2">
        <v>42620.4730787037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Z218" s="2">
        <v>42620.4730787037</v>
      </c>
      <c r="AA218" s="1">
        <v>4565.8</v>
      </c>
      <c r="AB218" s="1">
        <v>16426.7</v>
      </c>
      <c r="AC218" s="1">
        <v>140576.2</v>
      </c>
      <c r="AD218" s="1">
        <v>933772.4</v>
      </c>
      <c r="AE218" s="1">
        <v>0.1</v>
      </c>
      <c r="AF218" s="1">
        <v>28.2</v>
      </c>
      <c r="AG218" s="1">
        <v>0</v>
      </c>
      <c r="AH218" s="1">
        <v>1.3</v>
      </c>
    </row>
    <row r="219" spans="4:34">
      <c r="D219" s="2">
        <v>42620.4730902778</v>
      </c>
      <c r="E219" s="1">
        <v>0.9</v>
      </c>
      <c r="F219" s="1">
        <v>3.6</v>
      </c>
      <c r="G219" s="1">
        <v>0.9</v>
      </c>
      <c r="H219" s="1">
        <v>21.8</v>
      </c>
      <c r="I219" s="1">
        <v>0</v>
      </c>
      <c r="J219" s="1">
        <v>0</v>
      </c>
      <c r="K219" s="1">
        <v>0</v>
      </c>
      <c r="L219" s="1">
        <v>5.5</v>
      </c>
      <c r="O219" s="2">
        <v>42620.4730902778</v>
      </c>
      <c r="P219" s="1">
        <v>0</v>
      </c>
      <c r="Q219" s="1">
        <v>3.6</v>
      </c>
      <c r="R219" s="1">
        <v>0</v>
      </c>
      <c r="S219" s="1">
        <v>21.8</v>
      </c>
      <c r="T219" s="1">
        <v>0</v>
      </c>
      <c r="U219" s="1">
        <v>0</v>
      </c>
      <c r="V219" s="1">
        <v>0</v>
      </c>
      <c r="W219" s="1">
        <v>6.9</v>
      </c>
      <c r="Z219" s="2">
        <v>42620.4730902778</v>
      </c>
      <c r="AA219" s="1">
        <v>13173.6</v>
      </c>
      <c r="AB219" s="1">
        <v>6042.8</v>
      </c>
      <c r="AC219" s="1">
        <v>355053.5</v>
      </c>
      <c r="AD219" s="1">
        <v>173301.2</v>
      </c>
      <c r="AE219" s="1">
        <v>0.1</v>
      </c>
      <c r="AF219" s="1">
        <v>60.4</v>
      </c>
      <c r="AG219" s="1">
        <v>0</v>
      </c>
      <c r="AH219" s="1">
        <v>3.1</v>
      </c>
    </row>
    <row r="220" spans="4:34">
      <c r="D220" s="2">
        <v>42620.4731018519</v>
      </c>
      <c r="E220" s="1">
        <v>5.6</v>
      </c>
      <c r="F220" s="1">
        <v>0</v>
      </c>
      <c r="G220" s="1">
        <v>58</v>
      </c>
      <c r="H220" s="1">
        <v>0</v>
      </c>
      <c r="I220" s="1">
        <v>0</v>
      </c>
      <c r="J220" s="1">
        <v>0</v>
      </c>
      <c r="K220" s="1">
        <v>0</v>
      </c>
      <c r="L220" s="1">
        <v>6.1</v>
      </c>
      <c r="O220" s="2">
        <v>42620.4731018519</v>
      </c>
      <c r="P220" s="1">
        <v>3.4</v>
      </c>
      <c r="Q220" s="1">
        <v>0</v>
      </c>
      <c r="R220" s="1">
        <v>94.1</v>
      </c>
      <c r="S220" s="1">
        <v>0</v>
      </c>
      <c r="T220" s="1">
        <v>0</v>
      </c>
      <c r="U220" s="1">
        <v>0</v>
      </c>
      <c r="V220" s="1">
        <v>0</v>
      </c>
      <c r="W220" s="1">
        <v>5.2</v>
      </c>
      <c r="Z220" s="2">
        <v>42620.4731018519</v>
      </c>
      <c r="AA220" s="1">
        <v>13643.8</v>
      </c>
      <c r="AB220" s="1">
        <v>570.1</v>
      </c>
      <c r="AC220" s="1">
        <v>273650.1</v>
      </c>
      <c r="AD220" s="1">
        <v>9089.9</v>
      </c>
      <c r="AE220" s="1">
        <v>0.1</v>
      </c>
      <c r="AF220" s="1">
        <v>35.5</v>
      </c>
      <c r="AG220" s="1">
        <v>0</v>
      </c>
      <c r="AH220" s="1">
        <v>2.5</v>
      </c>
    </row>
    <row r="221" spans="4:34">
      <c r="D221" s="2">
        <v>42620.4731134259</v>
      </c>
      <c r="E221" s="1">
        <v>32.1</v>
      </c>
      <c r="F221" s="1">
        <v>8</v>
      </c>
      <c r="G221" s="1">
        <v>334</v>
      </c>
      <c r="H221" s="1">
        <v>0</v>
      </c>
      <c r="I221" s="1">
        <v>0</v>
      </c>
      <c r="J221" s="1">
        <v>0.1</v>
      </c>
      <c r="K221" s="1">
        <v>0</v>
      </c>
      <c r="L221" s="1">
        <v>1.3</v>
      </c>
      <c r="O221" s="2">
        <v>42620.4731134259</v>
      </c>
      <c r="P221" s="1">
        <v>27.1</v>
      </c>
      <c r="Q221" s="1">
        <v>8</v>
      </c>
      <c r="R221" s="1">
        <v>773.1</v>
      </c>
      <c r="S221" s="1">
        <v>0</v>
      </c>
      <c r="T221" s="1">
        <v>0</v>
      </c>
      <c r="U221" s="1">
        <v>0</v>
      </c>
      <c r="V221" s="1">
        <v>0</v>
      </c>
      <c r="W221" s="1">
        <v>1.3</v>
      </c>
      <c r="Z221" s="2">
        <v>42620.4731134259</v>
      </c>
      <c r="AA221" s="1">
        <v>12495.5</v>
      </c>
      <c r="AB221" s="1">
        <v>516.3</v>
      </c>
      <c r="AC221" s="1">
        <v>201229.6</v>
      </c>
      <c r="AD221" s="1">
        <v>6010.7</v>
      </c>
      <c r="AE221" s="1">
        <v>0.1</v>
      </c>
      <c r="AF221" s="1">
        <v>16.8</v>
      </c>
      <c r="AG221" s="1">
        <v>0</v>
      </c>
      <c r="AH221" s="1">
        <v>1.3</v>
      </c>
    </row>
    <row r="222" spans="4:34">
      <c r="D222" s="2">
        <v>42620.473125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O222" s="2">
        <v>42620.473125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Z222" s="2">
        <v>42620.473125</v>
      </c>
      <c r="AA222" s="1">
        <v>10322.5</v>
      </c>
      <c r="AB222" s="1">
        <v>109</v>
      </c>
      <c r="AC222" s="1">
        <v>204204.8</v>
      </c>
      <c r="AD222" s="1">
        <v>2584.1</v>
      </c>
      <c r="AE222" s="1">
        <v>0</v>
      </c>
      <c r="AF222" s="1">
        <v>26.8</v>
      </c>
      <c r="AG222" s="1">
        <v>0</v>
      </c>
      <c r="AH222" s="1">
        <v>2.6</v>
      </c>
    </row>
    <row r="223" spans="4:34">
      <c r="D223" s="2">
        <v>42620.4731365741</v>
      </c>
      <c r="E223" s="1">
        <v>15.9</v>
      </c>
      <c r="F223" s="1">
        <v>8</v>
      </c>
      <c r="G223" s="1">
        <v>4.3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O223" s="2">
        <v>42620.4731365741</v>
      </c>
      <c r="P223" s="1">
        <v>15.9</v>
      </c>
      <c r="Q223" s="1">
        <v>8</v>
      </c>
      <c r="R223" s="1">
        <v>4.3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Z223" s="2">
        <v>42620.4731365741</v>
      </c>
      <c r="AA223" s="1">
        <v>11948.9</v>
      </c>
      <c r="AB223" s="1">
        <v>477.7</v>
      </c>
      <c r="AC223" s="1">
        <v>231085.6</v>
      </c>
      <c r="AD223" s="1">
        <v>111.5</v>
      </c>
      <c r="AE223" s="1">
        <v>0</v>
      </c>
      <c r="AF223" s="1">
        <v>17.7</v>
      </c>
      <c r="AG223" s="1">
        <v>0</v>
      </c>
      <c r="AH223" s="1">
        <v>1.4</v>
      </c>
    </row>
    <row r="224" spans="4:34">
      <c r="D224" s="2">
        <v>42620.4731481482</v>
      </c>
      <c r="E224" s="1">
        <v>7.5</v>
      </c>
      <c r="F224" s="1">
        <v>3.7</v>
      </c>
      <c r="G224" s="1">
        <v>2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O224" s="2">
        <v>42620.4731481482</v>
      </c>
      <c r="P224" s="1">
        <v>7.5</v>
      </c>
      <c r="Q224" s="1">
        <v>3.7</v>
      </c>
      <c r="R224" s="1">
        <v>2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Z224" s="2">
        <v>42620.4731481482</v>
      </c>
      <c r="AA224" s="1">
        <v>11939.5</v>
      </c>
      <c r="AB224" s="1">
        <v>185.5</v>
      </c>
      <c r="AC224" s="1">
        <v>257048.6</v>
      </c>
      <c r="AD224" s="1">
        <v>157.4</v>
      </c>
      <c r="AE224" s="1">
        <v>0.1</v>
      </c>
      <c r="AF224" s="1">
        <v>25.5</v>
      </c>
      <c r="AG224" s="1">
        <v>0</v>
      </c>
      <c r="AH224" s="1">
        <v>2.1</v>
      </c>
    </row>
    <row r="225" spans="4:34">
      <c r="D225" s="2">
        <v>42620.4731597222</v>
      </c>
      <c r="E225" s="1">
        <v>8.5</v>
      </c>
      <c r="F225" s="1">
        <v>4.3</v>
      </c>
      <c r="G225" s="1">
        <v>2.3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O225" s="2">
        <v>42620.4731597222</v>
      </c>
      <c r="P225" s="1">
        <v>8.5</v>
      </c>
      <c r="Q225" s="1">
        <v>4.3</v>
      </c>
      <c r="R225" s="1">
        <v>2.3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Z225" s="2">
        <v>42620.4731597222</v>
      </c>
      <c r="AA225" s="1">
        <v>16801.9</v>
      </c>
      <c r="AB225" s="1">
        <v>1013.8</v>
      </c>
      <c r="AC225" s="1">
        <v>375756.5</v>
      </c>
      <c r="AD225" s="1">
        <v>73820.4</v>
      </c>
      <c r="AE225" s="1">
        <v>0.1</v>
      </c>
      <c r="AF225" s="1">
        <v>47.2</v>
      </c>
      <c r="AG225" s="1">
        <v>0</v>
      </c>
      <c r="AH225" s="1">
        <v>2.6</v>
      </c>
    </row>
    <row r="226" spans="4:34">
      <c r="D226" s="2">
        <v>42620.4731712963</v>
      </c>
      <c r="E226" s="1">
        <v>15.8</v>
      </c>
      <c r="F226" s="1">
        <v>7.9</v>
      </c>
      <c r="G226" s="1">
        <v>4.2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O226" s="2">
        <v>42620.4731712963</v>
      </c>
      <c r="P226" s="1">
        <v>15.8</v>
      </c>
      <c r="Q226" s="1">
        <v>7.9</v>
      </c>
      <c r="R226" s="1">
        <v>4.2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Z226" s="2">
        <v>42620.4731712963</v>
      </c>
      <c r="AA226" s="1">
        <v>13026.4</v>
      </c>
      <c r="AB226" s="1">
        <v>878.3</v>
      </c>
      <c r="AC226" s="1">
        <v>229451.3</v>
      </c>
      <c r="AD226" s="1">
        <v>4503.1</v>
      </c>
      <c r="AE226" s="1">
        <v>0.1</v>
      </c>
      <c r="AF226" s="1">
        <v>14.7</v>
      </c>
      <c r="AG226" s="1">
        <v>0</v>
      </c>
      <c r="AH226" s="1">
        <v>1.1</v>
      </c>
    </row>
    <row r="227" spans="4:34">
      <c r="D227" s="2">
        <v>42620.4731828704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O227" s="2">
        <v>42620.4731828704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Z227" s="2">
        <v>42620.4731828704</v>
      </c>
      <c r="AA227" s="1">
        <v>17496.8</v>
      </c>
      <c r="AB227" s="1">
        <v>2268.4</v>
      </c>
      <c r="AC227" s="1">
        <v>266051.3</v>
      </c>
      <c r="AD227" s="1">
        <v>42770.5</v>
      </c>
      <c r="AE227" s="1">
        <v>0.1</v>
      </c>
      <c r="AF227" s="1">
        <v>26.3</v>
      </c>
      <c r="AG227" s="1">
        <v>0</v>
      </c>
      <c r="AH227" s="1">
        <v>1.3</v>
      </c>
    </row>
    <row r="228" spans="4:34">
      <c r="D228" s="2">
        <v>42620.4731944444</v>
      </c>
      <c r="E228" s="1">
        <v>16.2</v>
      </c>
      <c r="F228" s="1">
        <v>8.1</v>
      </c>
      <c r="G228" s="1">
        <v>4.3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O228" s="2">
        <v>42620.4731944444</v>
      </c>
      <c r="P228" s="1">
        <v>16.2</v>
      </c>
      <c r="Q228" s="1">
        <v>8.1</v>
      </c>
      <c r="R228" s="1">
        <v>4.3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Z228" s="2">
        <v>42620.4731944444</v>
      </c>
      <c r="AA228" s="1">
        <v>13592.5</v>
      </c>
      <c r="AB228" s="1">
        <v>1786.8</v>
      </c>
      <c r="AC228" s="1">
        <v>221200.6</v>
      </c>
      <c r="AD228" s="1">
        <v>3423.9</v>
      </c>
      <c r="AE228" s="1">
        <v>0.1</v>
      </c>
      <c r="AF228" s="1">
        <v>20.5</v>
      </c>
      <c r="AG228" s="1">
        <v>0</v>
      </c>
      <c r="AH228" s="1">
        <v>1.3</v>
      </c>
    </row>
    <row r="229" spans="4:34">
      <c r="D229" s="2">
        <v>42620.4732060185</v>
      </c>
      <c r="E229" s="1">
        <v>7.2</v>
      </c>
      <c r="F229" s="1">
        <v>4.5</v>
      </c>
      <c r="G229" s="1">
        <v>1.9</v>
      </c>
      <c r="H229" s="1">
        <v>3.6</v>
      </c>
      <c r="I229" s="1">
        <v>0</v>
      </c>
      <c r="J229" s="1">
        <v>0</v>
      </c>
      <c r="K229" s="1">
        <v>0</v>
      </c>
      <c r="L229" s="1">
        <v>0.6</v>
      </c>
      <c r="O229" s="2">
        <v>42620.4732060185</v>
      </c>
      <c r="P229" s="1">
        <v>7.2</v>
      </c>
      <c r="Q229" s="1">
        <v>4.5</v>
      </c>
      <c r="R229" s="1">
        <v>1.9</v>
      </c>
      <c r="S229" s="1">
        <v>3.6</v>
      </c>
      <c r="T229" s="1">
        <v>0</v>
      </c>
      <c r="U229" s="1">
        <v>0</v>
      </c>
      <c r="V229" s="1">
        <v>0</v>
      </c>
      <c r="W229" s="1">
        <v>0.6</v>
      </c>
      <c r="Z229" s="2">
        <v>42620.4732060185</v>
      </c>
      <c r="AA229" s="1">
        <v>8922.1</v>
      </c>
      <c r="AB229" s="1">
        <v>752.5</v>
      </c>
      <c r="AC229" s="1">
        <v>138938.1</v>
      </c>
      <c r="AD229" s="1">
        <v>2240.6</v>
      </c>
      <c r="AE229" s="1">
        <v>0</v>
      </c>
      <c r="AF229" s="1">
        <v>12.1</v>
      </c>
      <c r="AG229" s="1">
        <v>0</v>
      </c>
      <c r="AH229" s="1">
        <v>1.2</v>
      </c>
    </row>
    <row r="230" spans="4:34">
      <c r="D230" s="2">
        <v>42620.4732175926</v>
      </c>
      <c r="E230" s="1">
        <v>8.9</v>
      </c>
      <c r="F230" s="1">
        <v>7.8</v>
      </c>
      <c r="G230" s="1">
        <v>2.4</v>
      </c>
      <c r="H230" s="1">
        <v>13.4</v>
      </c>
      <c r="I230" s="1">
        <v>0</v>
      </c>
      <c r="J230" s="1">
        <v>0</v>
      </c>
      <c r="K230" s="1">
        <v>0</v>
      </c>
      <c r="L230" s="1">
        <v>0.7</v>
      </c>
      <c r="O230" s="2">
        <v>42620.4732175926</v>
      </c>
      <c r="P230" s="1">
        <v>8.9</v>
      </c>
      <c r="Q230" s="1">
        <v>7.8</v>
      </c>
      <c r="R230" s="1">
        <v>2.4</v>
      </c>
      <c r="S230" s="1">
        <v>13.4</v>
      </c>
      <c r="T230" s="1">
        <v>0</v>
      </c>
      <c r="U230" s="1">
        <v>0</v>
      </c>
      <c r="V230" s="1">
        <v>0</v>
      </c>
      <c r="W230" s="1">
        <v>0.9</v>
      </c>
      <c r="Z230" s="2">
        <v>42620.4732175926</v>
      </c>
      <c r="AA230" s="1">
        <v>9078.2</v>
      </c>
      <c r="AB230" s="1">
        <v>424</v>
      </c>
      <c r="AC230" s="1">
        <v>171229.8</v>
      </c>
      <c r="AD230" s="1">
        <v>142.4</v>
      </c>
      <c r="AE230" s="1">
        <v>0</v>
      </c>
      <c r="AF230" s="1">
        <v>18.5</v>
      </c>
      <c r="AG230" s="1">
        <v>0</v>
      </c>
      <c r="AH230" s="1">
        <v>1.9</v>
      </c>
    </row>
    <row r="231" spans="4:34">
      <c r="D231" s="2">
        <v>42620.4732291667</v>
      </c>
      <c r="E231" s="1">
        <v>6</v>
      </c>
      <c r="F231" s="1">
        <v>148.3</v>
      </c>
      <c r="G231" s="1">
        <v>32.1</v>
      </c>
      <c r="H231" s="1">
        <v>15570.5</v>
      </c>
      <c r="I231" s="1">
        <v>0</v>
      </c>
      <c r="J231" s="1">
        <v>32.4</v>
      </c>
      <c r="K231" s="1">
        <v>0</v>
      </c>
      <c r="L231" s="1">
        <v>209.9</v>
      </c>
      <c r="O231" s="2">
        <v>42620.4732291667</v>
      </c>
      <c r="P231" s="1">
        <v>5</v>
      </c>
      <c r="Q231" s="1">
        <v>180.4</v>
      </c>
      <c r="R231" s="1">
        <v>5.6</v>
      </c>
      <c r="S231" s="1">
        <v>19977.9</v>
      </c>
      <c r="T231" s="1">
        <v>0</v>
      </c>
      <c r="U231" s="1">
        <v>23.5</v>
      </c>
      <c r="V231" s="1">
        <v>0</v>
      </c>
      <c r="W231" s="1">
        <v>126.7</v>
      </c>
      <c r="Z231" s="2">
        <v>42620.4732291667</v>
      </c>
      <c r="AA231" s="1">
        <v>9692.9</v>
      </c>
      <c r="AB231" s="1">
        <v>569.3</v>
      </c>
      <c r="AC231" s="1">
        <v>225935.3</v>
      </c>
      <c r="AD231" s="1">
        <v>34674</v>
      </c>
      <c r="AE231" s="1">
        <v>0</v>
      </c>
      <c r="AF231" s="1">
        <v>22.8</v>
      </c>
      <c r="AG231" s="1">
        <v>0</v>
      </c>
      <c r="AH231" s="1">
        <v>2.2</v>
      </c>
    </row>
    <row r="232" spans="4:34">
      <c r="D232" s="2">
        <v>42620.4732407407</v>
      </c>
      <c r="E232" s="1">
        <v>39.7</v>
      </c>
      <c r="F232" s="1">
        <v>198.5</v>
      </c>
      <c r="G232" s="1">
        <v>961.3</v>
      </c>
      <c r="H232" s="1">
        <v>5849.1</v>
      </c>
      <c r="I232" s="1">
        <v>0</v>
      </c>
      <c r="J232" s="1">
        <v>8</v>
      </c>
      <c r="K232" s="1">
        <v>0</v>
      </c>
      <c r="L232" s="1">
        <v>33.7</v>
      </c>
      <c r="O232" s="2">
        <v>42620.4732407407</v>
      </c>
      <c r="P232" s="1">
        <v>59.5</v>
      </c>
      <c r="Q232" s="1">
        <v>165.7</v>
      </c>
      <c r="R232" s="1">
        <v>514.3</v>
      </c>
      <c r="S232" s="1">
        <v>1469.7</v>
      </c>
      <c r="T232" s="1">
        <v>0</v>
      </c>
      <c r="U232" s="1">
        <v>6.1</v>
      </c>
      <c r="V232" s="1">
        <v>0</v>
      </c>
      <c r="W232" s="1">
        <v>27.1</v>
      </c>
      <c r="Z232" s="2">
        <v>42620.4732407407</v>
      </c>
      <c r="AA232" s="1">
        <v>15787.1</v>
      </c>
      <c r="AB232" s="1">
        <v>546.9</v>
      </c>
      <c r="AC232" s="1">
        <v>287588</v>
      </c>
      <c r="AD232" s="1">
        <v>873.4</v>
      </c>
      <c r="AE232" s="1">
        <v>0.1</v>
      </c>
      <c r="AF232" s="1">
        <v>20.8</v>
      </c>
      <c r="AG232" s="1">
        <v>0</v>
      </c>
      <c r="AH232" s="1">
        <v>1.3</v>
      </c>
    </row>
    <row r="233" spans="4:34">
      <c r="D233" s="2">
        <v>42620.4732523148</v>
      </c>
      <c r="E233" s="1">
        <v>4.1</v>
      </c>
      <c r="F233" s="1">
        <v>17.3</v>
      </c>
      <c r="G233" s="1">
        <v>333.8</v>
      </c>
      <c r="H233" s="1">
        <v>437</v>
      </c>
      <c r="I233" s="1">
        <v>0</v>
      </c>
      <c r="J233" s="1">
        <v>0.5</v>
      </c>
      <c r="K233" s="1">
        <v>0</v>
      </c>
      <c r="L233" s="1">
        <v>24.4</v>
      </c>
      <c r="O233" s="2">
        <v>42620.4732523148</v>
      </c>
      <c r="P233" s="1">
        <v>1</v>
      </c>
      <c r="Q233" s="1">
        <v>18.3</v>
      </c>
      <c r="R233" s="1">
        <v>1</v>
      </c>
      <c r="S233" s="1">
        <v>453.2</v>
      </c>
      <c r="T233" s="1">
        <v>0</v>
      </c>
      <c r="U233" s="1">
        <v>0.4</v>
      </c>
      <c r="V233" s="1">
        <v>0</v>
      </c>
      <c r="W233" s="1">
        <v>22.4</v>
      </c>
      <c r="Z233" s="2">
        <v>42620.4732523148</v>
      </c>
      <c r="AA233" s="1">
        <v>11629.7</v>
      </c>
      <c r="AB233" s="1">
        <v>56.9</v>
      </c>
      <c r="AC233" s="1">
        <v>193479.8</v>
      </c>
      <c r="AD233" s="1">
        <v>146.3</v>
      </c>
      <c r="AE233" s="1">
        <v>0</v>
      </c>
      <c r="AF233" s="1">
        <v>13.2</v>
      </c>
      <c r="AG233" s="1">
        <v>0</v>
      </c>
      <c r="AH233" s="1">
        <v>1.1</v>
      </c>
    </row>
    <row r="234" spans="4:34">
      <c r="D234" s="2">
        <v>42620.4732638889</v>
      </c>
      <c r="E234" s="1">
        <v>15.8</v>
      </c>
      <c r="F234" s="1">
        <v>7.9</v>
      </c>
      <c r="G234" s="1">
        <v>4.2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O234" s="2">
        <v>42620.4732638889</v>
      </c>
      <c r="P234" s="1">
        <v>15.8</v>
      </c>
      <c r="Q234" s="1">
        <v>7.9</v>
      </c>
      <c r="R234" s="1">
        <v>4.2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Z234" s="2">
        <v>42620.4732638889</v>
      </c>
      <c r="AA234" s="1">
        <v>13452.9</v>
      </c>
      <c r="AB234" s="1">
        <v>936.3</v>
      </c>
      <c r="AC234" s="1">
        <v>237491.3</v>
      </c>
      <c r="AD234" s="1">
        <v>59730.1</v>
      </c>
      <c r="AE234" s="1">
        <v>0.1</v>
      </c>
      <c r="AF234" s="1">
        <v>20.4</v>
      </c>
      <c r="AG234" s="1">
        <v>0</v>
      </c>
      <c r="AH234" s="1">
        <v>1.4</v>
      </c>
    </row>
    <row r="235" spans="4:34">
      <c r="D235" s="2">
        <v>42620.4742939815</v>
      </c>
      <c r="E235" s="1">
        <v>10.3</v>
      </c>
      <c r="F235" s="1">
        <v>0</v>
      </c>
      <c r="G235" s="1">
        <v>105.4</v>
      </c>
      <c r="H235" s="1">
        <v>0</v>
      </c>
      <c r="I235" s="1">
        <v>0</v>
      </c>
      <c r="J235" s="1">
        <v>0</v>
      </c>
      <c r="K235" s="1">
        <v>0</v>
      </c>
      <c r="L235" s="1">
        <v>4.5</v>
      </c>
      <c r="O235" s="2">
        <v>42620.4742939815</v>
      </c>
      <c r="P235" s="1">
        <v>8.2</v>
      </c>
      <c r="Q235" s="1">
        <v>1</v>
      </c>
      <c r="R235" s="1">
        <v>210.8</v>
      </c>
      <c r="S235" s="1">
        <v>4.1</v>
      </c>
      <c r="T235" s="1">
        <v>0</v>
      </c>
      <c r="U235" s="1">
        <v>0</v>
      </c>
      <c r="V235" s="1">
        <v>0</v>
      </c>
      <c r="W235" s="1">
        <v>4.4</v>
      </c>
      <c r="Z235" s="2">
        <v>42620.4742939815</v>
      </c>
      <c r="AA235" s="1">
        <v>12988</v>
      </c>
      <c r="AB235" s="1">
        <v>214.9</v>
      </c>
      <c r="AC235" s="1">
        <v>282371.5</v>
      </c>
      <c r="AD235" s="1">
        <v>979</v>
      </c>
      <c r="AE235" s="1">
        <v>0.1</v>
      </c>
      <c r="AF235" s="1">
        <v>33.8</v>
      </c>
      <c r="AG235" s="1">
        <v>0</v>
      </c>
      <c r="AH235" s="1">
        <v>2.6</v>
      </c>
    </row>
    <row r="236" spans="4:34">
      <c r="D236" s="2">
        <v>42620.4743055556</v>
      </c>
      <c r="E236" s="1">
        <v>4.1</v>
      </c>
      <c r="F236" s="1">
        <v>2</v>
      </c>
      <c r="G236" s="1">
        <v>10.6</v>
      </c>
      <c r="H236" s="1">
        <v>8.1</v>
      </c>
      <c r="I236" s="1">
        <v>0</v>
      </c>
      <c r="J236" s="1">
        <v>0</v>
      </c>
      <c r="K236" s="1">
        <v>0</v>
      </c>
      <c r="L236" s="1">
        <v>1.5</v>
      </c>
      <c r="O236" s="2">
        <v>42620.4743055556</v>
      </c>
      <c r="P236" s="1">
        <v>4.1</v>
      </c>
      <c r="Q236" s="1">
        <v>1</v>
      </c>
      <c r="R236" s="1">
        <v>390</v>
      </c>
      <c r="S236" s="1">
        <v>4.1</v>
      </c>
      <c r="T236" s="1">
        <v>0</v>
      </c>
      <c r="U236" s="1">
        <v>0</v>
      </c>
      <c r="V236" s="1">
        <v>0</v>
      </c>
      <c r="W236" s="1">
        <v>7.7</v>
      </c>
      <c r="Z236" s="2">
        <v>42620.4743055556</v>
      </c>
      <c r="AA236" s="1">
        <v>11054.4</v>
      </c>
      <c r="AB236" s="1">
        <v>230</v>
      </c>
      <c r="AC236" s="1">
        <v>206564.4</v>
      </c>
      <c r="AD236" s="1">
        <v>1070</v>
      </c>
      <c r="AE236" s="1">
        <v>0.1</v>
      </c>
      <c r="AF236" s="1">
        <v>21</v>
      </c>
      <c r="AG236" s="1">
        <v>0</v>
      </c>
      <c r="AH236" s="1">
        <v>1.9</v>
      </c>
    </row>
    <row r="237" spans="4:34">
      <c r="D237" s="2">
        <v>42620.4743171296</v>
      </c>
      <c r="E237" s="1">
        <v>0</v>
      </c>
      <c r="F237" s="1">
        <v>1</v>
      </c>
      <c r="G237" s="1">
        <v>0</v>
      </c>
      <c r="H237" s="1">
        <v>3.9</v>
      </c>
      <c r="I237" s="1">
        <v>0</v>
      </c>
      <c r="J237" s="1">
        <v>0</v>
      </c>
      <c r="K237" s="1">
        <v>0</v>
      </c>
      <c r="L237" s="1">
        <v>5.8</v>
      </c>
      <c r="O237" s="2">
        <v>42620.4743171296</v>
      </c>
      <c r="P237" s="1">
        <v>1</v>
      </c>
      <c r="Q237" s="1">
        <v>1</v>
      </c>
      <c r="R237" s="1">
        <v>1</v>
      </c>
      <c r="S237" s="1">
        <v>3.9</v>
      </c>
      <c r="T237" s="1">
        <v>0</v>
      </c>
      <c r="U237" s="1">
        <v>0</v>
      </c>
      <c r="V237" s="1">
        <v>0</v>
      </c>
      <c r="W237" s="1">
        <v>9.6</v>
      </c>
      <c r="Z237" s="2">
        <v>42620.4743171296</v>
      </c>
      <c r="AA237" s="1">
        <v>12682.9</v>
      </c>
      <c r="AB237" s="1">
        <v>545.6</v>
      </c>
      <c r="AC237" s="1">
        <v>178774</v>
      </c>
      <c r="AD237" s="1">
        <v>33115.8</v>
      </c>
      <c r="AE237" s="1">
        <v>0.1</v>
      </c>
      <c r="AF237" s="1">
        <v>24</v>
      </c>
      <c r="AG237" s="1">
        <v>0</v>
      </c>
      <c r="AH237" s="1">
        <v>1.8</v>
      </c>
    </row>
    <row r="238" spans="4:34">
      <c r="D238" s="2">
        <v>42620.4743287037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O238" s="2">
        <v>42620.4743287037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Z238" s="2">
        <v>42620.4743287037</v>
      </c>
      <c r="AA238" s="1">
        <v>9559.3</v>
      </c>
      <c r="AB238" s="1">
        <v>625.6</v>
      </c>
      <c r="AC238" s="1">
        <v>178655.9</v>
      </c>
      <c r="AD238" s="1">
        <v>19891.2</v>
      </c>
      <c r="AE238" s="1">
        <v>0</v>
      </c>
      <c r="AF238" s="1">
        <v>19.3</v>
      </c>
      <c r="AG238" s="1">
        <v>0</v>
      </c>
      <c r="AH238" s="1">
        <v>1.9</v>
      </c>
    </row>
    <row r="239" spans="4:34">
      <c r="D239" s="2">
        <v>42620.4743402778</v>
      </c>
      <c r="E239" s="1">
        <v>1.9</v>
      </c>
      <c r="F239" s="1">
        <v>1.9</v>
      </c>
      <c r="G239" s="1">
        <v>89.3</v>
      </c>
      <c r="H239" s="1">
        <v>7.5</v>
      </c>
      <c r="I239" s="1">
        <v>0</v>
      </c>
      <c r="J239" s="1">
        <v>0</v>
      </c>
      <c r="K239" s="1">
        <v>0</v>
      </c>
      <c r="L239" s="1">
        <v>4.1</v>
      </c>
      <c r="O239" s="2">
        <v>42620.4743402778</v>
      </c>
      <c r="P239" s="1">
        <v>1.9</v>
      </c>
      <c r="Q239" s="1">
        <v>1.9</v>
      </c>
      <c r="R239" s="1">
        <v>16.4</v>
      </c>
      <c r="S239" s="1">
        <v>7.5</v>
      </c>
      <c r="T239" s="1">
        <v>0</v>
      </c>
      <c r="U239" s="1">
        <v>0</v>
      </c>
      <c r="V239" s="1">
        <v>0</v>
      </c>
      <c r="W239" s="1">
        <v>2.2</v>
      </c>
      <c r="Z239" s="2">
        <v>42620.4743402778</v>
      </c>
      <c r="AA239" s="1">
        <v>8248.9</v>
      </c>
      <c r="AB239" s="1">
        <v>260.3</v>
      </c>
      <c r="AC239" s="1">
        <v>161328.4</v>
      </c>
      <c r="AD239" s="1">
        <v>1123.9</v>
      </c>
      <c r="AE239" s="1">
        <v>0</v>
      </c>
      <c r="AF239" s="1">
        <v>22.9</v>
      </c>
      <c r="AG239" s="1">
        <v>0</v>
      </c>
      <c r="AH239" s="1">
        <v>2.7</v>
      </c>
    </row>
    <row r="240" spans="4:34">
      <c r="D240" s="2">
        <v>42620.4743518519</v>
      </c>
      <c r="E240" s="1">
        <v>38.4</v>
      </c>
      <c r="F240" s="1">
        <v>8.5</v>
      </c>
      <c r="G240" s="1">
        <v>1641.7</v>
      </c>
      <c r="H240" s="1">
        <v>0</v>
      </c>
      <c r="I240" s="1">
        <v>0</v>
      </c>
      <c r="J240" s="1">
        <v>0.1</v>
      </c>
      <c r="K240" s="1">
        <v>0</v>
      </c>
      <c r="L240" s="1">
        <v>2.4</v>
      </c>
      <c r="O240" s="2">
        <v>42620.4743518519</v>
      </c>
      <c r="P240" s="1">
        <v>38.4</v>
      </c>
      <c r="Q240" s="1">
        <v>8.5</v>
      </c>
      <c r="R240" s="1">
        <v>509</v>
      </c>
      <c r="S240" s="1">
        <v>0</v>
      </c>
      <c r="T240" s="1">
        <v>0</v>
      </c>
      <c r="U240" s="1">
        <v>0.1</v>
      </c>
      <c r="V240" s="1">
        <v>0</v>
      </c>
      <c r="W240" s="1">
        <v>1.2</v>
      </c>
      <c r="Z240" s="2">
        <v>42620.4743518519</v>
      </c>
      <c r="AA240" s="1">
        <v>11404.7</v>
      </c>
      <c r="AB240" s="1">
        <v>587.1</v>
      </c>
      <c r="AC240" s="1">
        <v>190746.2</v>
      </c>
      <c r="AD240" s="1">
        <v>3061.5</v>
      </c>
      <c r="AE240" s="1">
        <v>0</v>
      </c>
      <c r="AF240" s="1">
        <v>19.2</v>
      </c>
      <c r="AG240" s="1">
        <v>0</v>
      </c>
      <c r="AH240" s="1">
        <v>1.6</v>
      </c>
    </row>
    <row r="241" spans="4:34">
      <c r="D241" s="2">
        <v>42620.4743634259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O241" s="2">
        <v>42620.4743634259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Z241" s="2">
        <v>42620.4743634259</v>
      </c>
      <c r="AA241" s="1">
        <v>10459.8</v>
      </c>
      <c r="AB241" s="1">
        <v>3079.9</v>
      </c>
      <c r="AC241" s="1">
        <v>227069.3</v>
      </c>
      <c r="AD241" s="1">
        <v>205808.6</v>
      </c>
      <c r="AE241" s="1">
        <v>0.1</v>
      </c>
      <c r="AF241" s="1">
        <v>42.9</v>
      </c>
      <c r="AG241" s="1">
        <v>0</v>
      </c>
      <c r="AH241" s="1">
        <v>3.2</v>
      </c>
    </row>
    <row r="242" spans="4:34">
      <c r="D242" s="2">
        <v>42620.474375</v>
      </c>
      <c r="E242" s="1">
        <v>17.2</v>
      </c>
      <c r="F242" s="1">
        <v>7.7</v>
      </c>
      <c r="G242" s="1">
        <v>131.5</v>
      </c>
      <c r="H242" s="1">
        <v>0</v>
      </c>
      <c r="I242" s="1">
        <v>0</v>
      </c>
      <c r="J242" s="1">
        <v>0</v>
      </c>
      <c r="K242" s="1">
        <v>0</v>
      </c>
      <c r="L242" s="1">
        <v>0.1</v>
      </c>
      <c r="O242" s="2">
        <v>42620.474375</v>
      </c>
      <c r="P242" s="1">
        <v>15.3</v>
      </c>
      <c r="Q242" s="1">
        <v>7.7</v>
      </c>
      <c r="R242" s="1">
        <v>4.1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Z242" s="2">
        <v>42620.474375</v>
      </c>
      <c r="AA242" s="1">
        <v>7234.2</v>
      </c>
      <c r="AB242" s="1">
        <v>1060.5</v>
      </c>
      <c r="AC242" s="1">
        <v>117483.7</v>
      </c>
      <c r="AD242" s="1">
        <v>25506.8</v>
      </c>
      <c r="AE242" s="1">
        <v>0</v>
      </c>
      <c r="AF242" s="1">
        <v>17.9</v>
      </c>
      <c r="AG242" s="1">
        <v>0</v>
      </c>
      <c r="AH242" s="1">
        <v>2.2</v>
      </c>
    </row>
    <row r="243" spans="4:34">
      <c r="D243" s="2">
        <v>42620.4743865741</v>
      </c>
      <c r="E243" s="1">
        <v>7.1</v>
      </c>
      <c r="F243" s="1">
        <v>4.5</v>
      </c>
      <c r="G243" s="1">
        <v>1.9</v>
      </c>
      <c r="H243" s="1">
        <v>3.6</v>
      </c>
      <c r="I243" s="1">
        <v>0</v>
      </c>
      <c r="J243" s="1">
        <v>0</v>
      </c>
      <c r="K243" s="1">
        <v>0</v>
      </c>
      <c r="L243" s="1">
        <v>0.6</v>
      </c>
      <c r="O243" s="2">
        <v>42620.4743865741</v>
      </c>
      <c r="P243" s="1">
        <v>8</v>
      </c>
      <c r="Q243" s="1">
        <v>4.5</v>
      </c>
      <c r="R243" s="1">
        <v>5.5</v>
      </c>
      <c r="S243" s="1">
        <v>3.6</v>
      </c>
      <c r="T243" s="1">
        <v>0</v>
      </c>
      <c r="U243" s="1">
        <v>0</v>
      </c>
      <c r="V243" s="1">
        <v>0</v>
      </c>
      <c r="W243" s="1">
        <v>1.6</v>
      </c>
      <c r="Z243" s="2">
        <v>42620.4743865741</v>
      </c>
      <c r="AA243" s="1">
        <v>5034.6</v>
      </c>
      <c r="AB243" s="1">
        <v>1810.7</v>
      </c>
      <c r="AC243" s="1">
        <v>48752.6</v>
      </c>
      <c r="AD243" s="1">
        <v>71859.2</v>
      </c>
      <c r="AE243" s="1">
        <v>0</v>
      </c>
      <c r="AF243" s="1">
        <v>5.6</v>
      </c>
      <c r="AG243" s="1">
        <v>0</v>
      </c>
      <c r="AH243" s="1">
        <v>0.8</v>
      </c>
    </row>
    <row r="244" spans="4:34">
      <c r="D244" s="2">
        <v>42620.4743981482</v>
      </c>
      <c r="E244" s="1">
        <v>9.6</v>
      </c>
      <c r="F244" s="1">
        <v>7.2</v>
      </c>
      <c r="G244" s="1">
        <v>2.6</v>
      </c>
      <c r="H244" s="1">
        <v>9.6</v>
      </c>
      <c r="I244" s="1">
        <v>0</v>
      </c>
      <c r="J244" s="1">
        <v>0</v>
      </c>
      <c r="K244" s="1">
        <v>0</v>
      </c>
      <c r="L244" s="1">
        <v>0.4</v>
      </c>
      <c r="O244" s="2">
        <v>42620.4743981482</v>
      </c>
      <c r="P244" s="1">
        <v>9.6</v>
      </c>
      <c r="Q244" s="1">
        <v>7.2</v>
      </c>
      <c r="R244" s="1">
        <v>2.6</v>
      </c>
      <c r="S244" s="1">
        <v>9.6</v>
      </c>
      <c r="T244" s="1">
        <v>0</v>
      </c>
      <c r="U244" s="1">
        <v>0</v>
      </c>
      <c r="V244" s="1">
        <v>0</v>
      </c>
      <c r="W244" s="1">
        <v>0.8</v>
      </c>
      <c r="Z244" s="2">
        <v>42620.4743981482</v>
      </c>
      <c r="AA244" s="1">
        <v>7191.5</v>
      </c>
      <c r="AB244" s="1">
        <v>758.5</v>
      </c>
      <c r="AC244" s="1">
        <v>146603.8</v>
      </c>
      <c r="AD244" s="1">
        <v>7969.2</v>
      </c>
      <c r="AE244" s="1">
        <v>0</v>
      </c>
      <c r="AF244" s="1">
        <v>23</v>
      </c>
      <c r="AG244" s="1">
        <v>0</v>
      </c>
      <c r="AH244" s="1">
        <v>2.9</v>
      </c>
    </row>
    <row r="245" spans="4:34">
      <c r="D245" s="2">
        <v>42620.4744097222</v>
      </c>
      <c r="E245" s="1">
        <v>8</v>
      </c>
      <c r="F245" s="1">
        <v>6</v>
      </c>
      <c r="G245" s="1">
        <v>2.1</v>
      </c>
      <c r="H245" s="1">
        <v>8</v>
      </c>
      <c r="I245" s="1">
        <v>0</v>
      </c>
      <c r="J245" s="1">
        <v>0</v>
      </c>
      <c r="K245" s="1">
        <v>0</v>
      </c>
      <c r="L245" s="1">
        <v>0.8</v>
      </c>
      <c r="O245" s="2">
        <v>42620.4744097222</v>
      </c>
      <c r="P245" s="1">
        <v>8</v>
      </c>
      <c r="Q245" s="1">
        <v>6</v>
      </c>
      <c r="R245" s="1">
        <v>2.1</v>
      </c>
      <c r="S245" s="1">
        <v>8</v>
      </c>
      <c r="T245" s="1">
        <v>0</v>
      </c>
      <c r="U245" s="1">
        <v>0</v>
      </c>
      <c r="V245" s="1">
        <v>0</v>
      </c>
      <c r="W245" s="1">
        <v>0.4</v>
      </c>
      <c r="Z245" s="2">
        <v>42620.4744097222</v>
      </c>
      <c r="AA245" s="1">
        <v>6786.8</v>
      </c>
      <c r="AB245" s="1">
        <v>701.3</v>
      </c>
      <c r="AC245" s="1">
        <v>106980.9</v>
      </c>
      <c r="AD245" s="1">
        <v>49616.2</v>
      </c>
      <c r="AE245" s="1">
        <v>0</v>
      </c>
      <c r="AF245" s="1">
        <v>8</v>
      </c>
      <c r="AG245" s="1">
        <v>0</v>
      </c>
      <c r="AH245" s="1">
        <v>1.1</v>
      </c>
    </row>
    <row r="246" spans="4:34">
      <c r="D246" s="2">
        <v>42620.4744212963</v>
      </c>
      <c r="E246" s="1">
        <v>6.5</v>
      </c>
      <c r="F246" s="1">
        <v>5.7</v>
      </c>
      <c r="G246" s="1">
        <v>1.7</v>
      </c>
      <c r="H246" s="1">
        <v>9.7</v>
      </c>
      <c r="I246" s="1">
        <v>0</v>
      </c>
      <c r="J246" s="1">
        <v>0</v>
      </c>
      <c r="K246" s="1">
        <v>0</v>
      </c>
      <c r="L246" s="1">
        <v>1</v>
      </c>
      <c r="O246" s="2">
        <v>42620.4744212963</v>
      </c>
      <c r="P246" s="1">
        <v>6.5</v>
      </c>
      <c r="Q246" s="1">
        <v>5.7</v>
      </c>
      <c r="R246" s="1">
        <v>1.7</v>
      </c>
      <c r="S246" s="1">
        <v>9.7</v>
      </c>
      <c r="T246" s="1">
        <v>0</v>
      </c>
      <c r="U246" s="1">
        <v>0</v>
      </c>
      <c r="V246" s="1">
        <v>0</v>
      </c>
      <c r="W246" s="1">
        <v>1</v>
      </c>
      <c r="Z246" s="2">
        <v>42620.4744212963</v>
      </c>
      <c r="AA246" s="1">
        <v>10648.4</v>
      </c>
      <c r="AB246" s="1">
        <v>895.7</v>
      </c>
      <c r="AC246" s="1">
        <v>210051.6</v>
      </c>
      <c r="AD246" s="1">
        <v>14350.8</v>
      </c>
      <c r="AE246" s="1">
        <v>0</v>
      </c>
      <c r="AF246" s="1">
        <v>21.1</v>
      </c>
      <c r="AG246" s="1">
        <v>0</v>
      </c>
      <c r="AH246" s="1">
        <v>1.8</v>
      </c>
    </row>
    <row r="247" spans="4:34">
      <c r="D247" s="2">
        <v>42620.4744328704</v>
      </c>
      <c r="E247" s="1">
        <v>10.2</v>
      </c>
      <c r="F247" s="1">
        <v>9</v>
      </c>
      <c r="G247" s="1">
        <v>2.7</v>
      </c>
      <c r="H247" s="1">
        <v>15.3</v>
      </c>
      <c r="I247" s="1">
        <v>0</v>
      </c>
      <c r="J247" s="1">
        <v>0</v>
      </c>
      <c r="K247" s="1">
        <v>0</v>
      </c>
      <c r="L247" s="1">
        <v>0.6</v>
      </c>
      <c r="O247" s="2">
        <v>42620.4744328704</v>
      </c>
      <c r="P247" s="1">
        <v>10.2</v>
      </c>
      <c r="Q247" s="1">
        <v>9</v>
      </c>
      <c r="R247" s="1">
        <v>2.7</v>
      </c>
      <c r="S247" s="1">
        <v>15.3</v>
      </c>
      <c r="T247" s="1">
        <v>0</v>
      </c>
      <c r="U247" s="1">
        <v>0</v>
      </c>
      <c r="V247" s="1">
        <v>0</v>
      </c>
      <c r="W247" s="1">
        <v>1</v>
      </c>
      <c r="Z247" s="2">
        <v>42620.4744328704</v>
      </c>
      <c r="AA247" s="1">
        <v>9766.1</v>
      </c>
      <c r="AB247" s="1">
        <v>7247.2</v>
      </c>
      <c r="AC247" s="1">
        <v>208399.9</v>
      </c>
      <c r="AD247" s="1">
        <v>471515.1</v>
      </c>
      <c r="AE247" s="1">
        <v>0.1</v>
      </c>
      <c r="AF247" s="1">
        <v>25.8</v>
      </c>
      <c r="AG247" s="1">
        <v>0</v>
      </c>
      <c r="AH247" s="1">
        <v>1.5</v>
      </c>
    </row>
    <row r="248" spans="4:34">
      <c r="D248" s="2">
        <v>42620.4744444444</v>
      </c>
      <c r="E248" s="1">
        <v>7.8</v>
      </c>
      <c r="F248" s="1">
        <v>5.9</v>
      </c>
      <c r="G248" s="1">
        <v>2.1</v>
      </c>
      <c r="H248" s="1">
        <v>7.8</v>
      </c>
      <c r="I248" s="1">
        <v>0</v>
      </c>
      <c r="J248" s="1">
        <v>0</v>
      </c>
      <c r="K248" s="1">
        <v>0</v>
      </c>
      <c r="L248" s="1">
        <v>0.5</v>
      </c>
      <c r="O248" s="2">
        <v>42620.4744444444</v>
      </c>
      <c r="P248" s="1">
        <v>7.8</v>
      </c>
      <c r="Q248" s="1">
        <v>5.9</v>
      </c>
      <c r="R248" s="1">
        <v>2.1</v>
      </c>
      <c r="S248" s="1">
        <v>7.8</v>
      </c>
      <c r="T248" s="1">
        <v>0</v>
      </c>
      <c r="U248" s="1">
        <v>0</v>
      </c>
      <c r="V248" s="1">
        <v>0</v>
      </c>
      <c r="W248" s="1">
        <v>0.8</v>
      </c>
      <c r="Z248" s="2">
        <v>42620.4744444444</v>
      </c>
      <c r="AA248" s="1">
        <v>8416.1</v>
      </c>
      <c r="AB248" s="1">
        <v>6383.3</v>
      </c>
      <c r="AC248" s="1">
        <v>165976.2</v>
      </c>
      <c r="AD248" s="1">
        <v>92979.7</v>
      </c>
      <c r="AE248" s="1">
        <v>0.1</v>
      </c>
      <c r="AF248" s="1">
        <v>20.3</v>
      </c>
      <c r="AG248" s="1">
        <v>0</v>
      </c>
      <c r="AH248" s="1">
        <v>1.4</v>
      </c>
    </row>
    <row r="249" spans="4:34">
      <c r="D249" s="2">
        <v>42620.4744560185</v>
      </c>
      <c r="E249" s="1">
        <v>8.1</v>
      </c>
      <c r="F249" s="1">
        <v>6.1</v>
      </c>
      <c r="G249" s="1">
        <v>2.2</v>
      </c>
      <c r="H249" s="1">
        <v>8.1</v>
      </c>
      <c r="I249" s="1">
        <v>0</v>
      </c>
      <c r="J249" s="1">
        <v>0</v>
      </c>
      <c r="K249" s="1">
        <v>0</v>
      </c>
      <c r="L249" s="1">
        <v>0.6</v>
      </c>
      <c r="O249" s="2">
        <v>42620.4744560185</v>
      </c>
      <c r="P249" s="1">
        <v>8.1</v>
      </c>
      <c r="Q249" s="1">
        <v>6.1</v>
      </c>
      <c r="R249" s="1">
        <v>2.2</v>
      </c>
      <c r="S249" s="1">
        <v>8.1</v>
      </c>
      <c r="T249" s="1">
        <v>0</v>
      </c>
      <c r="U249" s="1">
        <v>0</v>
      </c>
      <c r="V249" s="1">
        <v>0</v>
      </c>
      <c r="W249" s="1">
        <v>0.4</v>
      </c>
      <c r="Z249" s="2">
        <v>42620.4744560185</v>
      </c>
      <c r="AA249" s="1">
        <v>2232.7</v>
      </c>
      <c r="AB249" s="1">
        <v>18015.2</v>
      </c>
      <c r="AC249" s="1">
        <v>88101.1</v>
      </c>
      <c r="AD249" s="1">
        <v>1326769.1</v>
      </c>
      <c r="AE249" s="1">
        <v>0.1</v>
      </c>
      <c r="AF249" s="1">
        <v>27.3</v>
      </c>
      <c r="AG249" s="1">
        <v>0</v>
      </c>
      <c r="AH249" s="1">
        <v>1.3</v>
      </c>
    </row>
    <row r="250" spans="4:34">
      <c r="D250" s="2">
        <v>42620.4744675926</v>
      </c>
      <c r="E250" s="1">
        <v>12.5</v>
      </c>
      <c r="F250" s="1">
        <v>5.2</v>
      </c>
      <c r="G250" s="1">
        <v>17.4</v>
      </c>
      <c r="H250" s="1">
        <v>4.2</v>
      </c>
      <c r="I250" s="1">
        <v>0</v>
      </c>
      <c r="J250" s="1">
        <v>0</v>
      </c>
      <c r="K250" s="1">
        <v>0</v>
      </c>
      <c r="L250" s="1">
        <v>2.8</v>
      </c>
      <c r="O250" s="2">
        <v>42620.4744675926</v>
      </c>
      <c r="P250" s="1">
        <v>8.4</v>
      </c>
      <c r="Q250" s="1">
        <v>5.2</v>
      </c>
      <c r="R250" s="1">
        <v>2.2</v>
      </c>
      <c r="S250" s="1">
        <v>4.2</v>
      </c>
      <c r="T250" s="1">
        <v>0</v>
      </c>
      <c r="U250" s="1">
        <v>0</v>
      </c>
      <c r="V250" s="1">
        <v>0</v>
      </c>
      <c r="W250" s="1">
        <v>0.3</v>
      </c>
      <c r="Z250" s="2">
        <v>42620.4744675926</v>
      </c>
      <c r="AA250" s="1">
        <v>2148.5</v>
      </c>
      <c r="AB250" s="1">
        <v>21695.4</v>
      </c>
      <c r="AC250" s="1">
        <v>40245.6</v>
      </c>
      <c r="AD250" s="1">
        <v>346174.7</v>
      </c>
      <c r="AE250" s="1">
        <v>0.1</v>
      </c>
      <c r="AF250" s="1">
        <v>20.7</v>
      </c>
      <c r="AG250" s="1">
        <v>0</v>
      </c>
      <c r="AH250" s="1">
        <v>0.9</v>
      </c>
    </row>
    <row r="251" spans="4:34">
      <c r="D251" s="2">
        <v>42620.4744791667</v>
      </c>
      <c r="E251" s="1">
        <v>15.7</v>
      </c>
      <c r="F251" s="1">
        <v>10.8</v>
      </c>
      <c r="G251" s="1">
        <v>4.2</v>
      </c>
      <c r="H251" s="1">
        <v>19.6</v>
      </c>
      <c r="I251" s="1">
        <v>0</v>
      </c>
      <c r="J251" s="1">
        <v>0</v>
      </c>
      <c r="K251" s="1">
        <v>0</v>
      </c>
      <c r="L251" s="1">
        <v>0.3</v>
      </c>
      <c r="O251" s="2">
        <v>42620.4744791667</v>
      </c>
      <c r="P251" s="1">
        <v>15.7</v>
      </c>
      <c r="Q251" s="1">
        <v>10.8</v>
      </c>
      <c r="R251" s="1">
        <v>4.2</v>
      </c>
      <c r="S251" s="1">
        <v>19.6</v>
      </c>
      <c r="T251" s="1">
        <v>0</v>
      </c>
      <c r="U251" s="1">
        <v>0</v>
      </c>
      <c r="V251" s="1">
        <v>0</v>
      </c>
      <c r="W251" s="1">
        <v>0.5</v>
      </c>
      <c r="Z251" s="2">
        <v>42620.4744791667</v>
      </c>
      <c r="AA251" s="1">
        <v>5284.4</v>
      </c>
      <c r="AB251" s="1">
        <v>9911.7</v>
      </c>
      <c r="AC251" s="1">
        <v>182242.8</v>
      </c>
      <c r="AD251" s="1">
        <v>384405.7</v>
      </c>
      <c r="AE251" s="1">
        <v>0.1</v>
      </c>
      <c r="AF251" s="1">
        <v>22.5</v>
      </c>
      <c r="AG251" s="1">
        <v>0</v>
      </c>
      <c r="AH251" s="1">
        <v>1.5</v>
      </c>
    </row>
    <row r="252" spans="4:34">
      <c r="D252" s="2">
        <v>42620.4744907407</v>
      </c>
      <c r="E252" s="1">
        <v>0</v>
      </c>
      <c r="F252" s="1">
        <v>1.9</v>
      </c>
      <c r="G252" s="1">
        <v>0</v>
      </c>
      <c r="H252" s="1">
        <v>7.5</v>
      </c>
      <c r="I252" s="1">
        <v>0</v>
      </c>
      <c r="J252" s="1">
        <v>0</v>
      </c>
      <c r="K252" s="1">
        <v>0</v>
      </c>
      <c r="L252" s="1">
        <v>3.5</v>
      </c>
      <c r="O252" s="2">
        <v>42620.4744907407</v>
      </c>
      <c r="P252" s="1">
        <v>0</v>
      </c>
      <c r="Q252" s="1">
        <v>1.9</v>
      </c>
      <c r="R252" s="1">
        <v>0</v>
      </c>
      <c r="S252" s="1">
        <v>7.5</v>
      </c>
      <c r="T252" s="1">
        <v>0</v>
      </c>
      <c r="U252" s="1">
        <v>0</v>
      </c>
      <c r="V252" s="1">
        <v>0</v>
      </c>
      <c r="W252" s="1">
        <v>2.3</v>
      </c>
      <c r="Z252" s="2">
        <v>42620.4744907407</v>
      </c>
      <c r="AA252" s="1">
        <v>7705.5</v>
      </c>
      <c r="AB252" s="1">
        <v>2168.9</v>
      </c>
      <c r="AC252" s="1">
        <v>190391.1</v>
      </c>
      <c r="AD252" s="1">
        <v>9824.2</v>
      </c>
      <c r="AE252" s="1">
        <v>0</v>
      </c>
      <c r="AF252" s="1">
        <v>26.3</v>
      </c>
      <c r="AG252" s="1">
        <v>0</v>
      </c>
      <c r="AH252" s="1">
        <v>2.7</v>
      </c>
    </row>
    <row r="253" spans="4:34">
      <c r="D253" s="2">
        <v>42620.4745023148</v>
      </c>
      <c r="E253" s="1">
        <v>14.4</v>
      </c>
      <c r="F253" s="1">
        <v>9</v>
      </c>
      <c r="G253" s="1">
        <v>3.9</v>
      </c>
      <c r="H253" s="1">
        <v>7.2</v>
      </c>
      <c r="I253" s="1">
        <v>0</v>
      </c>
      <c r="J253" s="1">
        <v>0</v>
      </c>
      <c r="K253" s="1">
        <v>0</v>
      </c>
      <c r="L253" s="1">
        <v>0.2</v>
      </c>
      <c r="O253" s="2">
        <v>42620.4745023148</v>
      </c>
      <c r="P253" s="1">
        <v>14.4</v>
      </c>
      <c r="Q253" s="1">
        <v>9</v>
      </c>
      <c r="R253" s="1">
        <v>3.9</v>
      </c>
      <c r="S253" s="1">
        <v>7.2</v>
      </c>
      <c r="T253" s="1">
        <v>0</v>
      </c>
      <c r="U253" s="1">
        <v>0</v>
      </c>
      <c r="V253" s="1">
        <v>0</v>
      </c>
      <c r="W253" s="1">
        <v>0.3</v>
      </c>
      <c r="Z253" s="2">
        <v>42620.4745023148</v>
      </c>
      <c r="AA253" s="1">
        <v>12978.3</v>
      </c>
      <c r="AB253" s="1">
        <v>1184.3</v>
      </c>
      <c r="AC253" s="1">
        <v>194203</v>
      </c>
      <c r="AD253" s="1">
        <v>7643.8</v>
      </c>
      <c r="AE253" s="1">
        <v>0.1</v>
      </c>
      <c r="AF253" s="1">
        <v>27.8</v>
      </c>
      <c r="AG253" s="1">
        <v>0</v>
      </c>
      <c r="AH253" s="1">
        <v>2</v>
      </c>
    </row>
    <row r="254" spans="4:34">
      <c r="D254" s="2">
        <v>42620.4755787037</v>
      </c>
      <c r="E254" s="1">
        <v>2.2</v>
      </c>
      <c r="F254" s="1">
        <v>0</v>
      </c>
      <c r="G254" s="1">
        <v>6.2</v>
      </c>
      <c r="H254" s="1">
        <v>0</v>
      </c>
      <c r="I254" s="1">
        <v>0</v>
      </c>
      <c r="J254" s="1">
        <v>0</v>
      </c>
      <c r="K254" s="1">
        <v>0</v>
      </c>
      <c r="L254" s="1">
        <v>5</v>
      </c>
      <c r="O254" s="2">
        <v>42620.4755787037</v>
      </c>
      <c r="P254" s="1">
        <v>3.4</v>
      </c>
      <c r="Q254" s="1">
        <v>0</v>
      </c>
      <c r="R254" s="1">
        <v>103.4</v>
      </c>
      <c r="S254" s="1">
        <v>0</v>
      </c>
      <c r="T254" s="1">
        <v>0</v>
      </c>
      <c r="U254" s="1">
        <v>0</v>
      </c>
      <c r="V254" s="1">
        <v>0</v>
      </c>
      <c r="W254" s="1">
        <v>5.4</v>
      </c>
      <c r="Z254" s="2">
        <v>42620.4755787037</v>
      </c>
      <c r="AA254" s="1">
        <v>12176.2</v>
      </c>
      <c r="AB254" s="1">
        <v>2374.9</v>
      </c>
      <c r="AC254" s="1">
        <v>647913.1</v>
      </c>
      <c r="AD254" s="1">
        <v>177433.7</v>
      </c>
      <c r="AE254" s="1">
        <v>0.1</v>
      </c>
      <c r="AF254" s="1">
        <v>170.9</v>
      </c>
      <c r="AG254" s="1">
        <v>0</v>
      </c>
      <c r="AH254" s="1">
        <v>11.7</v>
      </c>
    </row>
    <row r="255" spans="4:34">
      <c r="D255" s="2">
        <v>42620.4755902778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O255" s="2">
        <v>42620.4755902778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Z255" s="2">
        <v>42620.4755902778</v>
      </c>
      <c r="AA255" s="1">
        <v>9104</v>
      </c>
      <c r="AB255" s="1">
        <v>70</v>
      </c>
      <c r="AC255" s="1">
        <v>236613.5</v>
      </c>
      <c r="AD255" s="1">
        <v>5918.8</v>
      </c>
      <c r="AE255" s="1">
        <v>0</v>
      </c>
      <c r="AF255" s="1">
        <v>38.7</v>
      </c>
      <c r="AG255" s="1">
        <v>0</v>
      </c>
      <c r="AH255" s="1">
        <v>4.2</v>
      </c>
    </row>
    <row r="256" spans="4:34">
      <c r="D256" s="2">
        <v>42620.4756018519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O256" s="2">
        <v>42620.4756018519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Z256" s="2">
        <v>42620.4756018519</v>
      </c>
      <c r="AA256" s="1">
        <v>13154.7</v>
      </c>
      <c r="AB256" s="1">
        <v>2287.2</v>
      </c>
      <c r="AC256" s="1">
        <v>234709.5</v>
      </c>
      <c r="AD256" s="1">
        <v>21692.7</v>
      </c>
      <c r="AE256" s="1">
        <v>0.1</v>
      </c>
      <c r="AF256" s="1">
        <v>38.8</v>
      </c>
      <c r="AG256" s="1">
        <v>0</v>
      </c>
      <c r="AH256" s="1">
        <v>2.5</v>
      </c>
    </row>
    <row r="257" spans="4:34">
      <c r="D257" s="2">
        <v>42620.4756134259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O257" s="2">
        <v>42620.4756134259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Z257" s="2">
        <v>42620.4756134259</v>
      </c>
      <c r="AA257" s="1">
        <v>12874.4</v>
      </c>
      <c r="AB257" s="1">
        <v>990</v>
      </c>
      <c r="AC257" s="1">
        <v>226444</v>
      </c>
      <c r="AD257" s="1">
        <v>58680.5</v>
      </c>
      <c r="AE257" s="1">
        <v>0.1</v>
      </c>
      <c r="AF257" s="1">
        <v>36.8</v>
      </c>
      <c r="AG257" s="1">
        <v>0</v>
      </c>
      <c r="AH257" s="1">
        <v>2.7</v>
      </c>
    </row>
    <row r="258" spans="4:34">
      <c r="D258" s="2">
        <v>42620.475625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O258" s="2">
        <v>42620.475625</v>
      </c>
      <c r="P258" s="1">
        <v>3</v>
      </c>
      <c r="Q258" s="1">
        <v>0</v>
      </c>
      <c r="R258" s="1">
        <v>100.9</v>
      </c>
      <c r="S258" s="1">
        <v>0</v>
      </c>
      <c r="T258" s="1">
        <v>0</v>
      </c>
      <c r="U258" s="1">
        <v>0</v>
      </c>
      <c r="V258" s="1">
        <v>0</v>
      </c>
      <c r="W258" s="1">
        <v>6.2</v>
      </c>
      <c r="Z258" s="2">
        <v>42620.475625</v>
      </c>
      <c r="AA258" s="1">
        <v>15573.1</v>
      </c>
      <c r="AB258" s="1">
        <v>146.6</v>
      </c>
      <c r="AC258" s="1">
        <v>200119.9</v>
      </c>
      <c r="AD258" s="1">
        <v>417.6</v>
      </c>
      <c r="AE258" s="1">
        <v>0.1</v>
      </c>
      <c r="AF258" s="1">
        <v>35.1</v>
      </c>
      <c r="AG258" s="1">
        <v>0</v>
      </c>
      <c r="AH258" s="1">
        <v>2.2</v>
      </c>
    </row>
    <row r="259" spans="4:34">
      <c r="D259" s="2">
        <v>42620.4756365741</v>
      </c>
      <c r="E259" s="1">
        <v>25.2</v>
      </c>
      <c r="F259" s="1">
        <v>7.8</v>
      </c>
      <c r="G259" s="1">
        <v>316.4</v>
      </c>
      <c r="H259" s="1">
        <v>0</v>
      </c>
      <c r="I259" s="1">
        <v>0</v>
      </c>
      <c r="J259" s="1">
        <v>0.1</v>
      </c>
      <c r="K259" s="1">
        <v>0</v>
      </c>
      <c r="L259" s="1">
        <v>1.9</v>
      </c>
      <c r="O259" s="2">
        <v>42620.4756365741</v>
      </c>
      <c r="P259" s="1">
        <v>41.7</v>
      </c>
      <c r="Q259" s="1">
        <v>7.8</v>
      </c>
      <c r="R259" s="1">
        <v>1042.3</v>
      </c>
      <c r="S259" s="1">
        <v>0</v>
      </c>
      <c r="T259" s="1">
        <v>0</v>
      </c>
      <c r="U259" s="1">
        <v>0.1</v>
      </c>
      <c r="V259" s="1">
        <v>0</v>
      </c>
      <c r="W259" s="1">
        <v>1.8</v>
      </c>
      <c r="Z259" s="2">
        <v>42620.4756365741</v>
      </c>
      <c r="AA259" s="1">
        <v>18131.9</v>
      </c>
      <c r="AB259" s="1">
        <v>386</v>
      </c>
      <c r="AC259" s="1">
        <v>309932.6</v>
      </c>
      <c r="AD259" s="1">
        <v>5810.9</v>
      </c>
      <c r="AE259" s="1">
        <v>0.1</v>
      </c>
      <c r="AF259" s="1">
        <v>43.7</v>
      </c>
      <c r="AG259" s="1">
        <v>0</v>
      </c>
      <c r="AH259" s="1">
        <v>2.4</v>
      </c>
    </row>
    <row r="260" spans="4:34">
      <c r="D260" s="2">
        <v>42620.4756481481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O260" s="2">
        <v>42620.4756481481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Z260" s="2">
        <v>42620.4756481481</v>
      </c>
      <c r="AA260" s="1">
        <v>20235.4</v>
      </c>
      <c r="AB260" s="1">
        <v>456.4</v>
      </c>
      <c r="AC260" s="1">
        <v>269870.2</v>
      </c>
      <c r="AD260" s="1">
        <v>9502.7</v>
      </c>
      <c r="AE260" s="1">
        <v>0.1</v>
      </c>
      <c r="AF260" s="1">
        <v>38.3</v>
      </c>
      <c r="AG260" s="1">
        <v>0</v>
      </c>
      <c r="AH260" s="1">
        <v>1.8</v>
      </c>
    </row>
    <row r="261" spans="4:34">
      <c r="D261" s="2">
        <v>42620.4756597222</v>
      </c>
      <c r="E261" s="1">
        <v>20</v>
      </c>
      <c r="F261" s="1">
        <v>170</v>
      </c>
      <c r="G261" s="1">
        <v>322.3</v>
      </c>
      <c r="H261" s="1">
        <v>16919.1</v>
      </c>
      <c r="I261" s="1">
        <v>0</v>
      </c>
      <c r="J261" s="1">
        <v>24.1</v>
      </c>
      <c r="K261" s="1">
        <v>0</v>
      </c>
      <c r="L261" s="1">
        <v>127.1</v>
      </c>
      <c r="O261" s="2">
        <v>42620.4756597222</v>
      </c>
      <c r="P261" s="1">
        <v>23</v>
      </c>
      <c r="Q261" s="1">
        <v>174</v>
      </c>
      <c r="R261" s="1">
        <v>23.3</v>
      </c>
      <c r="S261" s="1">
        <v>16919.3</v>
      </c>
      <c r="T261" s="1">
        <v>0</v>
      </c>
      <c r="U261" s="1">
        <v>19.8</v>
      </c>
      <c r="V261" s="1">
        <v>0</v>
      </c>
      <c r="W261" s="1">
        <v>100.6</v>
      </c>
      <c r="Z261" s="2">
        <v>42620.4756597222</v>
      </c>
      <c r="AA261" s="1">
        <v>23526.7</v>
      </c>
      <c r="AB261" s="1">
        <v>545.9</v>
      </c>
      <c r="AC261" s="1">
        <v>252907.9</v>
      </c>
      <c r="AD261" s="1">
        <v>8546.2</v>
      </c>
      <c r="AE261" s="1">
        <v>0.1</v>
      </c>
      <c r="AF261" s="1">
        <v>60.2</v>
      </c>
      <c r="AG261" s="1">
        <v>0</v>
      </c>
      <c r="AH261" s="1">
        <v>2.5</v>
      </c>
    </row>
    <row r="262" spans="4:34">
      <c r="D262" s="2">
        <v>42620.4756712963</v>
      </c>
      <c r="E262" s="1">
        <v>45.7</v>
      </c>
      <c r="F262" s="1">
        <v>150.6</v>
      </c>
      <c r="G262" s="1">
        <v>256.5</v>
      </c>
      <c r="H262" s="1">
        <v>1938</v>
      </c>
      <c r="I262" s="1">
        <v>0</v>
      </c>
      <c r="J262" s="1">
        <v>5.7</v>
      </c>
      <c r="K262" s="1">
        <v>0</v>
      </c>
      <c r="L262" s="1">
        <v>28.9</v>
      </c>
      <c r="O262" s="2">
        <v>42620.4756712963</v>
      </c>
      <c r="P262" s="1">
        <v>40.8</v>
      </c>
      <c r="Q262" s="1">
        <v>155.5</v>
      </c>
      <c r="R262" s="1">
        <v>964.9</v>
      </c>
      <c r="S262" s="1">
        <v>1938</v>
      </c>
      <c r="T262" s="1">
        <v>0</v>
      </c>
      <c r="U262" s="1">
        <v>7.2</v>
      </c>
      <c r="V262" s="1">
        <v>0</v>
      </c>
      <c r="W262" s="1">
        <v>36.6</v>
      </c>
      <c r="Z262" s="2">
        <v>42620.4756712963</v>
      </c>
      <c r="AA262" s="1">
        <v>17862</v>
      </c>
      <c r="AB262" s="1">
        <v>1690.7</v>
      </c>
      <c r="AC262" s="1">
        <v>282393</v>
      </c>
      <c r="AD262" s="1">
        <v>157525.4</v>
      </c>
      <c r="AE262" s="1">
        <v>0.1</v>
      </c>
      <c r="AF262" s="1">
        <v>61.1</v>
      </c>
      <c r="AG262" s="1">
        <v>0</v>
      </c>
      <c r="AH262" s="1">
        <v>3.1</v>
      </c>
    </row>
    <row r="263" spans="4:34">
      <c r="D263" s="2">
        <v>42620.4756828704</v>
      </c>
      <c r="E263" s="1">
        <v>17.4</v>
      </c>
      <c r="F263" s="1">
        <v>9.2</v>
      </c>
      <c r="G263" s="1">
        <v>7.5</v>
      </c>
      <c r="H263" s="1">
        <v>4.1</v>
      </c>
      <c r="I263" s="1">
        <v>0</v>
      </c>
      <c r="J263" s="1">
        <v>0</v>
      </c>
      <c r="K263" s="1">
        <v>0</v>
      </c>
      <c r="L263" s="1">
        <v>0.2</v>
      </c>
      <c r="O263" s="2">
        <v>42620.4756828704</v>
      </c>
      <c r="P263" s="1">
        <v>21.5</v>
      </c>
      <c r="Q263" s="1">
        <v>9.2</v>
      </c>
      <c r="R263" s="1">
        <v>19.2</v>
      </c>
      <c r="S263" s="1">
        <v>4.1</v>
      </c>
      <c r="T263" s="1">
        <v>0</v>
      </c>
      <c r="U263" s="1">
        <v>0</v>
      </c>
      <c r="V263" s="1">
        <v>0</v>
      </c>
      <c r="W263" s="1">
        <v>0.8</v>
      </c>
      <c r="Z263" s="2">
        <v>42620.4756828704</v>
      </c>
      <c r="AA263" s="1">
        <v>20042.2</v>
      </c>
      <c r="AB263" s="1">
        <v>928</v>
      </c>
      <c r="AC263" s="1">
        <v>310697.6</v>
      </c>
      <c r="AD263" s="1">
        <v>7588.3</v>
      </c>
      <c r="AE263" s="1">
        <v>0.1</v>
      </c>
      <c r="AF263" s="1">
        <v>52.1</v>
      </c>
      <c r="AG263" s="1">
        <v>0</v>
      </c>
      <c r="AH263" s="1">
        <v>2.5</v>
      </c>
    </row>
    <row r="264" spans="4:34">
      <c r="D264" s="2">
        <v>42620.4756944444</v>
      </c>
      <c r="E264" s="1">
        <v>5</v>
      </c>
      <c r="F264" s="1">
        <v>0</v>
      </c>
      <c r="G264" s="1">
        <v>99.3</v>
      </c>
      <c r="H264" s="1">
        <v>0</v>
      </c>
      <c r="I264" s="1">
        <v>0</v>
      </c>
      <c r="J264" s="1">
        <v>0</v>
      </c>
      <c r="K264" s="1">
        <v>0</v>
      </c>
      <c r="L264" s="1">
        <v>3.9</v>
      </c>
      <c r="O264" s="2">
        <v>42620.4756944444</v>
      </c>
      <c r="P264" s="1">
        <v>4</v>
      </c>
      <c r="Q264" s="1">
        <v>0</v>
      </c>
      <c r="R264" s="1">
        <v>140.2</v>
      </c>
      <c r="S264" s="1">
        <v>0</v>
      </c>
      <c r="T264" s="1">
        <v>0</v>
      </c>
      <c r="U264" s="1">
        <v>0</v>
      </c>
      <c r="V264" s="1">
        <v>0</v>
      </c>
      <c r="W264" s="1">
        <v>4.2</v>
      </c>
      <c r="Z264" s="2">
        <v>42620.4756944444</v>
      </c>
      <c r="AA264" s="1">
        <v>16622.3</v>
      </c>
      <c r="AB264" s="1">
        <v>361.2</v>
      </c>
      <c r="AC264" s="1">
        <v>263417.5</v>
      </c>
      <c r="AD264" s="1">
        <v>25143.5</v>
      </c>
      <c r="AE264" s="1">
        <v>0.1</v>
      </c>
      <c r="AF264" s="1">
        <v>41.5</v>
      </c>
      <c r="AG264" s="1">
        <v>0</v>
      </c>
      <c r="AH264" s="1">
        <v>2.4</v>
      </c>
    </row>
    <row r="265" spans="4:34">
      <c r="D265" s="2">
        <v>42620.4757060185</v>
      </c>
      <c r="E265" s="1">
        <v>25.1</v>
      </c>
      <c r="F265" s="1">
        <v>11</v>
      </c>
      <c r="G265" s="1">
        <v>41.9</v>
      </c>
      <c r="H265" s="1">
        <v>12</v>
      </c>
      <c r="I265" s="1">
        <v>0</v>
      </c>
      <c r="J265" s="1">
        <v>0.2</v>
      </c>
      <c r="K265" s="1">
        <v>0</v>
      </c>
      <c r="L265" s="1">
        <v>5.1</v>
      </c>
      <c r="O265" s="2">
        <v>42620.4757060185</v>
      </c>
      <c r="P265" s="1">
        <v>29.1</v>
      </c>
      <c r="Q265" s="1">
        <v>11</v>
      </c>
      <c r="R265" s="1">
        <v>87.5</v>
      </c>
      <c r="S265" s="1">
        <v>12</v>
      </c>
      <c r="T265" s="1">
        <v>0</v>
      </c>
      <c r="U265" s="1">
        <v>0.2</v>
      </c>
      <c r="V265" s="1">
        <v>0</v>
      </c>
      <c r="W265" s="1">
        <v>5.2</v>
      </c>
      <c r="Z265" s="2">
        <v>42620.4757060185</v>
      </c>
      <c r="AA265" s="1">
        <v>19695.6</v>
      </c>
      <c r="AB265" s="1">
        <v>568.4</v>
      </c>
      <c r="AC265" s="1">
        <v>285268.7</v>
      </c>
      <c r="AD265" s="1">
        <v>17193.5</v>
      </c>
      <c r="AE265" s="1">
        <v>0.1</v>
      </c>
      <c r="AF265" s="1">
        <v>50.5</v>
      </c>
      <c r="AG265" s="1">
        <v>0</v>
      </c>
      <c r="AH265" s="1">
        <v>2.5</v>
      </c>
    </row>
    <row r="266" spans="4:34">
      <c r="D266" s="2">
        <v>42620.4757175926</v>
      </c>
      <c r="E266" s="1">
        <v>0</v>
      </c>
      <c r="F266" s="1">
        <v>1</v>
      </c>
      <c r="G266" s="1">
        <v>0</v>
      </c>
      <c r="H266" s="1">
        <v>3.8</v>
      </c>
      <c r="I266" s="1">
        <v>0</v>
      </c>
      <c r="J266" s="1">
        <v>0</v>
      </c>
      <c r="K266" s="1">
        <v>0</v>
      </c>
      <c r="L266" s="1">
        <v>7.8</v>
      </c>
      <c r="O266" s="2">
        <v>42620.4757175926</v>
      </c>
      <c r="P266" s="1">
        <v>0</v>
      </c>
      <c r="Q266" s="1">
        <v>1</v>
      </c>
      <c r="R266" s="1">
        <v>0</v>
      </c>
      <c r="S266" s="1">
        <v>3.8</v>
      </c>
      <c r="T266" s="1">
        <v>0</v>
      </c>
      <c r="U266" s="1">
        <v>0</v>
      </c>
      <c r="V266" s="1">
        <v>0</v>
      </c>
      <c r="W266" s="1">
        <v>6.7</v>
      </c>
      <c r="Z266" s="2">
        <v>42620.4757175926</v>
      </c>
      <c r="AA266" s="1">
        <v>15132.3</v>
      </c>
      <c r="AB266" s="1">
        <v>1009.3</v>
      </c>
      <c r="AC266" s="1">
        <v>226203.4</v>
      </c>
      <c r="AD266" s="1">
        <v>25110.7</v>
      </c>
      <c r="AE266" s="1">
        <v>0.1</v>
      </c>
      <c r="AF266" s="1">
        <v>20.2</v>
      </c>
      <c r="AG266" s="1">
        <v>0</v>
      </c>
      <c r="AH266" s="1">
        <v>1.3</v>
      </c>
    </row>
    <row r="267" spans="4:34">
      <c r="D267" s="2">
        <v>42620.4757291667</v>
      </c>
      <c r="E267" s="1">
        <v>15.9</v>
      </c>
      <c r="F267" s="1">
        <v>8.9</v>
      </c>
      <c r="G267" s="1">
        <v>4.3</v>
      </c>
      <c r="H267" s="1">
        <v>4</v>
      </c>
      <c r="I267" s="1">
        <v>0</v>
      </c>
      <c r="J267" s="1">
        <v>0</v>
      </c>
      <c r="K267" s="1">
        <v>0</v>
      </c>
      <c r="L267" s="1">
        <v>0.1</v>
      </c>
      <c r="O267" s="2">
        <v>42620.4757291667</v>
      </c>
      <c r="P267" s="1">
        <v>16.9</v>
      </c>
      <c r="Q267" s="1">
        <v>8.9</v>
      </c>
      <c r="R267" s="1">
        <v>57.4</v>
      </c>
      <c r="S267" s="1">
        <v>4</v>
      </c>
      <c r="T267" s="1">
        <v>0</v>
      </c>
      <c r="U267" s="1">
        <v>0</v>
      </c>
      <c r="V267" s="1">
        <v>0</v>
      </c>
      <c r="W267" s="1">
        <v>0.6</v>
      </c>
      <c r="Z267" s="2">
        <v>42620.4757291667</v>
      </c>
      <c r="AA267" s="1">
        <v>15421.1</v>
      </c>
      <c r="AB267" s="1">
        <v>1893.2</v>
      </c>
      <c r="AC267" s="1">
        <v>209829.8</v>
      </c>
      <c r="AD267" s="1">
        <v>75308.4</v>
      </c>
      <c r="AE267" s="1">
        <v>0.1</v>
      </c>
      <c r="AF267" s="1">
        <v>22.4</v>
      </c>
      <c r="AG267" s="1">
        <v>0</v>
      </c>
      <c r="AH267" s="1">
        <v>1.3</v>
      </c>
    </row>
    <row r="268" spans="4:34">
      <c r="D268" s="2">
        <v>42620.4757407407</v>
      </c>
      <c r="E268" s="1">
        <v>9.6</v>
      </c>
      <c r="F268" s="1">
        <v>4.3</v>
      </c>
      <c r="G268" s="1">
        <v>138.8</v>
      </c>
      <c r="H268" s="1">
        <v>0</v>
      </c>
      <c r="I268" s="1">
        <v>0</v>
      </c>
      <c r="J268" s="1">
        <v>0</v>
      </c>
      <c r="K268" s="1">
        <v>0</v>
      </c>
      <c r="L268" s="1">
        <v>0.1</v>
      </c>
      <c r="O268" s="2">
        <v>42620.4757407407</v>
      </c>
      <c r="P268" s="1">
        <v>9.6</v>
      </c>
      <c r="Q268" s="1">
        <v>4.3</v>
      </c>
      <c r="R268" s="1">
        <v>3.4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Z268" s="2">
        <v>42620.4757407407</v>
      </c>
      <c r="AA268" s="1">
        <v>16350.6</v>
      </c>
      <c r="AB268" s="1">
        <v>477.9</v>
      </c>
      <c r="AC268" s="1">
        <v>313921.7</v>
      </c>
      <c r="AD268" s="1">
        <v>17794</v>
      </c>
      <c r="AE268" s="1">
        <v>0.1</v>
      </c>
      <c r="AF268" s="1">
        <v>41</v>
      </c>
      <c r="AG268" s="1">
        <v>0</v>
      </c>
      <c r="AH268" s="1">
        <v>2.4</v>
      </c>
    </row>
    <row r="269" spans="4:34">
      <c r="D269" s="2">
        <v>42620.4757523148</v>
      </c>
      <c r="E269" s="1">
        <v>7.9</v>
      </c>
      <c r="F269" s="1">
        <v>4</v>
      </c>
      <c r="G269" s="1">
        <v>2.1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O269" s="2">
        <v>42620.4757523148</v>
      </c>
      <c r="P269" s="1">
        <v>7.9</v>
      </c>
      <c r="Q269" s="1">
        <v>4</v>
      </c>
      <c r="R269" s="1">
        <v>2.1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Z269" s="2">
        <v>42620.4757523148</v>
      </c>
      <c r="AA269" s="1">
        <v>16289</v>
      </c>
      <c r="AB269" s="1">
        <v>733</v>
      </c>
      <c r="AC269" s="1">
        <v>235488.1</v>
      </c>
      <c r="AD269" s="1">
        <v>14353.7</v>
      </c>
      <c r="AE269" s="1">
        <v>0.1</v>
      </c>
      <c r="AF269" s="1">
        <v>21.6</v>
      </c>
      <c r="AG269" s="1">
        <v>0</v>
      </c>
      <c r="AH269" s="1">
        <v>1.3</v>
      </c>
    </row>
    <row r="270" spans="4:34">
      <c r="D270" s="2">
        <v>42620.4757638889</v>
      </c>
      <c r="E270" s="1">
        <v>8.8</v>
      </c>
      <c r="F270" s="1">
        <v>3.9</v>
      </c>
      <c r="G270" s="1">
        <v>126.9</v>
      </c>
      <c r="H270" s="1">
        <v>0</v>
      </c>
      <c r="I270" s="1">
        <v>0</v>
      </c>
      <c r="J270" s="1">
        <v>0</v>
      </c>
      <c r="K270" s="1">
        <v>0</v>
      </c>
      <c r="L270" s="1">
        <v>0.1</v>
      </c>
      <c r="O270" s="2">
        <v>42620.4757638889</v>
      </c>
      <c r="P270" s="1">
        <v>8.8</v>
      </c>
      <c r="Q270" s="1">
        <v>3.9</v>
      </c>
      <c r="R270" s="1">
        <v>3.1</v>
      </c>
      <c r="S270" s="1">
        <v>0</v>
      </c>
      <c r="T270" s="1">
        <v>0</v>
      </c>
      <c r="U270" s="1">
        <v>0</v>
      </c>
      <c r="V270" s="1">
        <v>0</v>
      </c>
      <c r="W270" s="1">
        <v>0.5</v>
      </c>
      <c r="Z270" s="2">
        <v>42620.4757638889</v>
      </c>
      <c r="AA270" s="1">
        <v>16002</v>
      </c>
      <c r="AB270" s="1">
        <v>573.3</v>
      </c>
      <c r="AC270" s="1">
        <v>285318.2</v>
      </c>
      <c r="AD270" s="1">
        <v>13766.4</v>
      </c>
      <c r="AE270" s="1">
        <v>0.1</v>
      </c>
      <c r="AF270" s="1">
        <v>34.8</v>
      </c>
      <c r="AG270" s="1">
        <v>0</v>
      </c>
      <c r="AH270" s="1">
        <v>2.1</v>
      </c>
    </row>
    <row r="271" spans="4:34">
      <c r="D271" s="2">
        <v>42620.475775463</v>
      </c>
      <c r="E271" s="1">
        <v>11.3</v>
      </c>
      <c r="F271" s="1">
        <v>4.1</v>
      </c>
      <c r="G271" s="1">
        <v>4.2</v>
      </c>
      <c r="H271" s="1">
        <v>0</v>
      </c>
      <c r="I271" s="1">
        <v>0</v>
      </c>
      <c r="J271" s="1">
        <v>0</v>
      </c>
      <c r="K271" s="1">
        <v>0</v>
      </c>
      <c r="L271" s="1">
        <v>1.1</v>
      </c>
      <c r="O271" s="2">
        <v>42620.475775463</v>
      </c>
      <c r="P271" s="1">
        <v>8.2</v>
      </c>
      <c r="Q271" s="1">
        <v>4.1</v>
      </c>
      <c r="R271" s="1">
        <v>2.2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Z271" s="2">
        <v>42620.475775463</v>
      </c>
      <c r="AA271" s="1">
        <v>15103.5</v>
      </c>
      <c r="AB271" s="1">
        <v>879.4</v>
      </c>
      <c r="AC271" s="1">
        <v>206143.6</v>
      </c>
      <c r="AD271" s="1">
        <v>27305.6</v>
      </c>
      <c r="AE271" s="1">
        <v>0.1</v>
      </c>
      <c r="AF271" s="1">
        <v>31.7</v>
      </c>
      <c r="AG271" s="1">
        <v>0</v>
      </c>
      <c r="AH271" s="1">
        <v>2</v>
      </c>
    </row>
    <row r="272" spans="4:34">
      <c r="D272" s="2">
        <v>42620.475787037</v>
      </c>
      <c r="E272" s="1">
        <v>16.1</v>
      </c>
      <c r="F272" s="1">
        <v>9</v>
      </c>
      <c r="G272" s="1">
        <v>4.3</v>
      </c>
      <c r="H272" s="1">
        <v>4</v>
      </c>
      <c r="I272" s="1">
        <v>0</v>
      </c>
      <c r="J272" s="1">
        <v>0</v>
      </c>
      <c r="K272" s="1">
        <v>0</v>
      </c>
      <c r="L272" s="1">
        <v>0.4</v>
      </c>
      <c r="O272" s="2">
        <v>42620.475787037</v>
      </c>
      <c r="P272" s="1">
        <v>16.1</v>
      </c>
      <c r="Q272" s="1">
        <v>9</v>
      </c>
      <c r="R272" s="1">
        <v>4.3</v>
      </c>
      <c r="S272" s="1">
        <v>4</v>
      </c>
      <c r="T272" s="1">
        <v>0</v>
      </c>
      <c r="U272" s="1">
        <v>0</v>
      </c>
      <c r="V272" s="1">
        <v>0</v>
      </c>
      <c r="W272" s="1">
        <v>0.3</v>
      </c>
      <c r="Z272" s="2">
        <v>42620.475787037</v>
      </c>
      <c r="AA272" s="1">
        <v>16684.9</v>
      </c>
      <c r="AB272" s="1">
        <v>609.1</v>
      </c>
      <c r="AC272" s="1">
        <v>243316.6</v>
      </c>
      <c r="AD272" s="1">
        <v>674.4</v>
      </c>
      <c r="AE272" s="1">
        <v>0.1</v>
      </c>
      <c r="AF272" s="1">
        <v>27.9</v>
      </c>
      <c r="AG272" s="1">
        <v>0</v>
      </c>
      <c r="AH272" s="1">
        <v>1.6</v>
      </c>
    </row>
    <row r="273" spans="4:34">
      <c r="D273" s="2">
        <v>42620.4768402778</v>
      </c>
      <c r="E273" s="1">
        <v>7.3</v>
      </c>
      <c r="F273" s="1">
        <v>0</v>
      </c>
      <c r="G273" s="1">
        <v>173.6</v>
      </c>
      <c r="H273" s="1">
        <v>0</v>
      </c>
      <c r="I273" s="1">
        <v>0</v>
      </c>
      <c r="J273" s="1">
        <v>0</v>
      </c>
      <c r="K273" s="1">
        <v>0</v>
      </c>
      <c r="L273" s="1">
        <v>4.5</v>
      </c>
      <c r="O273" s="2">
        <v>42620.4768402778</v>
      </c>
      <c r="P273" s="1">
        <v>6.2</v>
      </c>
      <c r="Q273" s="1">
        <v>0</v>
      </c>
      <c r="R273" s="1">
        <v>32.7</v>
      </c>
      <c r="S273" s="1">
        <v>0</v>
      </c>
      <c r="T273" s="1">
        <v>0</v>
      </c>
      <c r="U273" s="1">
        <v>0</v>
      </c>
      <c r="V273" s="1">
        <v>0</v>
      </c>
      <c r="W273" s="1">
        <v>4.7</v>
      </c>
      <c r="Z273" s="2">
        <v>42620.4768402778</v>
      </c>
      <c r="AA273" s="1">
        <v>21417.3</v>
      </c>
      <c r="AB273" s="1">
        <v>708.1</v>
      </c>
      <c r="AC273" s="1">
        <v>438435.3</v>
      </c>
      <c r="AD273" s="1">
        <v>35455.3</v>
      </c>
      <c r="AE273" s="1">
        <v>0.1</v>
      </c>
      <c r="AF273" s="1">
        <v>91.2</v>
      </c>
      <c r="AG273" s="1">
        <v>0</v>
      </c>
      <c r="AH273" s="1">
        <v>4.1</v>
      </c>
    </row>
    <row r="274" spans="4:34">
      <c r="D274" s="2">
        <v>42620.4768518519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O274" s="2">
        <v>42620.4768518519</v>
      </c>
      <c r="P274" s="1">
        <v>1</v>
      </c>
      <c r="Q274" s="1">
        <v>0</v>
      </c>
      <c r="R274" s="1">
        <v>3.6</v>
      </c>
      <c r="S274" s="1">
        <v>0</v>
      </c>
      <c r="T274" s="1">
        <v>0</v>
      </c>
      <c r="U274" s="1">
        <v>0</v>
      </c>
      <c r="V274" s="1">
        <v>0</v>
      </c>
      <c r="W274" s="1">
        <v>7.8</v>
      </c>
      <c r="Z274" s="2">
        <v>42620.4768518519</v>
      </c>
      <c r="AA274" s="1">
        <v>20875.5</v>
      </c>
      <c r="AB274" s="1">
        <v>289.8</v>
      </c>
      <c r="AC274" s="1">
        <v>432739.2</v>
      </c>
      <c r="AD274" s="1">
        <v>13299.6</v>
      </c>
      <c r="AE274" s="1">
        <v>0.1</v>
      </c>
      <c r="AF274" s="1">
        <v>57.9</v>
      </c>
      <c r="AG274" s="1">
        <v>0</v>
      </c>
      <c r="AH274" s="1">
        <v>2.7</v>
      </c>
    </row>
    <row r="275" spans="4:34">
      <c r="D275" s="2">
        <v>42620.4768634259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O275" s="2">
        <v>42620.4768634259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Z275" s="2">
        <v>42620.4768634259</v>
      </c>
      <c r="AA275" s="1">
        <v>18282</v>
      </c>
      <c r="AB275" s="1">
        <v>1017</v>
      </c>
      <c r="AC275" s="1">
        <v>324155.1</v>
      </c>
      <c r="AD275" s="1">
        <v>13734.1</v>
      </c>
      <c r="AE275" s="1">
        <v>0.1</v>
      </c>
      <c r="AF275" s="1">
        <v>57.2</v>
      </c>
      <c r="AG275" s="1">
        <v>0</v>
      </c>
      <c r="AH275" s="1">
        <v>3</v>
      </c>
    </row>
    <row r="276" spans="4:34">
      <c r="D276" s="2">
        <v>42620.476875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O276" s="2">
        <v>42620.476875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Z276" s="2">
        <v>42620.476875</v>
      </c>
      <c r="AA276" s="1">
        <v>18045.7</v>
      </c>
      <c r="AB276" s="1">
        <v>1695.7</v>
      </c>
      <c r="AC276" s="1">
        <v>259682.8</v>
      </c>
      <c r="AD276" s="1">
        <v>52390.6</v>
      </c>
      <c r="AE276" s="1">
        <v>0.1</v>
      </c>
      <c r="AF276" s="1">
        <v>40</v>
      </c>
      <c r="AG276" s="1">
        <v>0</v>
      </c>
      <c r="AH276" s="1">
        <v>2</v>
      </c>
    </row>
    <row r="277" spans="4:34">
      <c r="D277" s="2">
        <v>42620.4768865741</v>
      </c>
      <c r="E277" s="1">
        <v>0</v>
      </c>
      <c r="F277" s="1">
        <v>1.9</v>
      </c>
      <c r="G277" s="1">
        <v>0</v>
      </c>
      <c r="H277" s="1">
        <v>7.8</v>
      </c>
      <c r="I277" s="1">
        <v>0</v>
      </c>
      <c r="J277" s="1">
        <v>0</v>
      </c>
      <c r="K277" s="1">
        <v>0</v>
      </c>
      <c r="L277" s="1">
        <v>2.6</v>
      </c>
      <c r="O277" s="2">
        <v>42620.4768865741</v>
      </c>
      <c r="P277" s="1">
        <v>0</v>
      </c>
      <c r="Q277" s="1">
        <v>1.9</v>
      </c>
      <c r="R277" s="1">
        <v>0</v>
      </c>
      <c r="S277" s="1">
        <v>7.8</v>
      </c>
      <c r="T277" s="1">
        <v>0</v>
      </c>
      <c r="U277" s="1">
        <v>0</v>
      </c>
      <c r="V277" s="1">
        <v>0</v>
      </c>
      <c r="W277" s="1">
        <v>6.1</v>
      </c>
      <c r="Z277" s="2">
        <v>42620.4768865741</v>
      </c>
      <c r="AA277" s="1">
        <v>13730.7</v>
      </c>
      <c r="AB277" s="1">
        <v>9054.2</v>
      </c>
      <c r="AC277" s="1">
        <v>256721.8</v>
      </c>
      <c r="AD277" s="1">
        <v>179718.7</v>
      </c>
      <c r="AE277" s="1">
        <v>0.1</v>
      </c>
      <c r="AF277" s="1">
        <v>37.8</v>
      </c>
      <c r="AG277" s="1">
        <v>0</v>
      </c>
      <c r="AH277" s="1">
        <v>1.7</v>
      </c>
    </row>
    <row r="278" spans="4:34">
      <c r="D278" s="2">
        <v>42620.4768981481</v>
      </c>
      <c r="E278" s="1">
        <v>15.6</v>
      </c>
      <c r="F278" s="1">
        <v>5.8</v>
      </c>
      <c r="G278" s="1">
        <v>278.4</v>
      </c>
      <c r="H278" s="1">
        <v>7.8</v>
      </c>
      <c r="I278" s="1">
        <v>0</v>
      </c>
      <c r="J278" s="1">
        <v>0</v>
      </c>
      <c r="K278" s="1">
        <v>0</v>
      </c>
      <c r="L278" s="1">
        <v>1.3</v>
      </c>
      <c r="O278" s="2">
        <v>42620.4768981481</v>
      </c>
      <c r="P278" s="1">
        <v>28.3</v>
      </c>
      <c r="Q278" s="1">
        <v>5.8</v>
      </c>
      <c r="R278" s="1">
        <v>831</v>
      </c>
      <c r="S278" s="1">
        <v>7.8</v>
      </c>
      <c r="T278" s="1">
        <v>0</v>
      </c>
      <c r="U278" s="1">
        <v>0.1</v>
      </c>
      <c r="V278" s="1">
        <v>0</v>
      </c>
      <c r="W278" s="1">
        <v>3</v>
      </c>
      <c r="Z278" s="2">
        <v>42620.4768981481</v>
      </c>
      <c r="AA278" s="1">
        <v>4858.5</v>
      </c>
      <c r="AB278" s="1">
        <v>18779.2</v>
      </c>
      <c r="AC278" s="1">
        <v>83451.4</v>
      </c>
      <c r="AD278" s="1">
        <v>1672347.1</v>
      </c>
      <c r="AE278" s="1">
        <v>0.1</v>
      </c>
      <c r="AF278" s="1">
        <v>39.6</v>
      </c>
      <c r="AG278" s="1">
        <v>0</v>
      </c>
      <c r="AH278" s="1">
        <v>1.7</v>
      </c>
    </row>
    <row r="279" spans="4:34">
      <c r="D279" s="2">
        <v>42620.4769097222</v>
      </c>
      <c r="E279" s="1">
        <v>11.3</v>
      </c>
      <c r="F279" s="1">
        <v>4.1</v>
      </c>
      <c r="G279" s="1">
        <v>10.9</v>
      </c>
      <c r="H279" s="1">
        <v>0</v>
      </c>
      <c r="I279" s="1">
        <v>0</v>
      </c>
      <c r="J279" s="1">
        <v>0</v>
      </c>
      <c r="K279" s="1">
        <v>0</v>
      </c>
      <c r="L279" s="1">
        <v>0.4</v>
      </c>
      <c r="O279" s="2">
        <v>42620.4769097222</v>
      </c>
      <c r="P279" s="1">
        <v>9.2</v>
      </c>
      <c r="Q279" s="1">
        <v>4.1</v>
      </c>
      <c r="R279" s="1">
        <v>5.3</v>
      </c>
      <c r="S279" s="1">
        <v>0</v>
      </c>
      <c r="T279" s="1">
        <v>0</v>
      </c>
      <c r="U279" s="1">
        <v>0</v>
      </c>
      <c r="V279" s="1">
        <v>0</v>
      </c>
      <c r="W279" s="1">
        <v>0.7</v>
      </c>
      <c r="Z279" s="2">
        <v>42620.4769097222</v>
      </c>
      <c r="AA279" s="1">
        <v>20638.7</v>
      </c>
      <c r="AB279" s="1">
        <v>9756.5</v>
      </c>
      <c r="AC279" s="1">
        <v>587544.6</v>
      </c>
      <c r="AD279" s="1">
        <v>633924.3</v>
      </c>
      <c r="AE279" s="1">
        <v>0.2</v>
      </c>
      <c r="AF279" s="1">
        <v>242.7</v>
      </c>
      <c r="AG279" s="1">
        <v>0</v>
      </c>
      <c r="AH279" s="1">
        <v>8</v>
      </c>
    </row>
    <row r="280" spans="4:34">
      <c r="D280" s="2">
        <v>42620.4769212963</v>
      </c>
      <c r="E280" s="1">
        <v>0</v>
      </c>
      <c r="F280" s="1">
        <v>1</v>
      </c>
      <c r="G280" s="1">
        <v>0</v>
      </c>
      <c r="H280" s="1">
        <v>4.1</v>
      </c>
      <c r="I280" s="1">
        <v>0</v>
      </c>
      <c r="J280" s="1">
        <v>0</v>
      </c>
      <c r="K280" s="1">
        <v>0</v>
      </c>
      <c r="L280" s="1">
        <v>6</v>
      </c>
      <c r="O280" s="2">
        <v>42620.4769212963</v>
      </c>
      <c r="P280" s="1">
        <v>0</v>
      </c>
      <c r="Q280" s="1">
        <v>1</v>
      </c>
      <c r="R280" s="1">
        <v>0</v>
      </c>
      <c r="S280" s="1">
        <v>4.1</v>
      </c>
      <c r="T280" s="1">
        <v>0</v>
      </c>
      <c r="U280" s="1">
        <v>0</v>
      </c>
      <c r="V280" s="1">
        <v>0</v>
      </c>
      <c r="W280" s="1">
        <v>10.2</v>
      </c>
      <c r="Z280" s="2">
        <v>42620.4769212963</v>
      </c>
      <c r="AA280" s="1">
        <v>21033.5</v>
      </c>
      <c r="AB280" s="1">
        <v>1771.1</v>
      </c>
      <c r="AC280" s="1">
        <v>375120.1</v>
      </c>
      <c r="AD280" s="1">
        <v>31528.1</v>
      </c>
      <c r="AE280" s="1">
        <v>0.1</v>
      </c>
      <c r="AF280" s="1">
        <v>71.3</v>
      </c>
      <c r="AG280" s="1">
        <v>0</v>
      </c>
      <c r="AH280" s="1">
        <v>3.1</v>
      </c>
    </row>
    <row r="281" spans="4:34">
      <c r="D281" s="2">
        <v>42620.4769328704</v>
      </c>
      <c r="E281" s="1">
        <v>15.6</v>
      </c>
      <c r="F281" s="1">
        <v>7.8</v>
      </c>
      <c r="G281" s="1">
        <v>4.2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O281" s="2">
        <v>42620.4769328704</v>
      </c>
      <c r="P281" s="1">
        <v>15.6</v>
      </c>
      <c r="Q281" s="1">
        <v>7.8</v>
      </c>
      <c r="R281" s="1">
        <v>4.2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Z281" s="2">
        <v>42620.4769328704</v>
      </c>
      <c r="AA281" s="1">
        <v>19797.4</v>
      </c>
      <c r="AB281" s="1">
        <v>1193.6</v>
      </c>
      <c r="AC281" s="1">
        <v>259120.2</v>
      </c>
      <c r="AD281" s="1">
        <v>55282.7</v>
      </c>
      <c r="AE281" s="1">
        <v>0.1</v>
      </c>
      <c r="AF281" s="1">
        <v>35.8</v>
      </c>
      <c r="AG281" s="1">
        <v>0</v>
      </c>
      <c r="AH281" s="1">
        <v>1.7</v>
      </c>
    </row>
    <row r="282" spans="4:34">
      <c r="D282" s="2">
        <v>42620.4769444444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O282" s="2">
        <v>42620.4769444444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Z282" s="2">
        <v>42620.4769444444</v>
      </c>
      <c r="AA282" s="1">
        <v>15979.1</v>
      </c>
      <c r="AB282" s="1">
        <v>434.9</v>
      </c>
      <c r="AC282" s="1">
        <v>186137.7</v>
      </c>
      <c r="AD282" s="1">
        <v>15753.5</v>
      </c>
      <c r="AE282" s="1">
        <v>0.1</v>
      </c>
      <c r="AF282" s="1">
        <v>37.6</v>
      </c>
      <c r="AG282" s="1">
        <v>0</v>
      </c>
      <c r="AH282" s="1">
        <v>2.3</v>
      </c>
    </row>
    <row r="283" spans="4:34">
      <c r="D283" s="2">
        <v>42620.4769560185</v>
      </c>
      <c r="E283" s="1">
        <v>15.6</v>
      </c>
      <c r="F283" s="1">
        <v>8.8</v>
      </c>
      <c r="G283" s="1">
        <v>4.2</v>
      </c>
      <c r="H283" s="1">
        <v>3.9</v>
      </c>
      <c r="I283" s="1">
        <v>0</v>
      </c>
      <c r="J283" s="1">
        <v>0</v>
      </c>
      <c r="K283" s="1">
        <v>0</v>
      </c>
      <c r="L283" s="1">
        <v>0.1</v>
      </c>
      <c r="O283" s="2">
        <v>42620.4769560185</v>
      </c>
      <c r="P283" s="1">
        <v>15.6</v>
      </c>
      <c r="Q283" s="1">
        <v>8.8</v>
      </c>
      <c r="R283" s="1">
        <v>4.2</v>
      </c>
      <c r="S283" s="1">
        <v>3.9</v>
      </c>
      <c r="T283" s="1">
        <v>0</v>
      </c>
      <c r="U283" s="1">
        <v>0</v>
      </c>
      <c r="V283" s="1">
        <v>0</v>
      </c>
      <c r="W283" s="1">
        <v>0.2</v>
      </c>
      <c r="Z283" s="2">
        <v>42620.4769560185</v>
      </c>
      <c r="AA283" s="1">
        <v>21091.4</v>
      </c>
      <c r="AB283" s="1">
        <v>786.7</v>
      </c>
      <c r="AC283" s="1">
        <v>335875.3</v>
      </c>
      <c r="AD283" s="1">
        <v>11892.2</v>
      </c>
      <c r="AE283" s="1">
        <v>0.1</v>
      </c>
      <c r="AF283" s="1">
        <v>64.9</v>
      </c>
      <c r="AG283" s="1">
        <v>0</v>
      </c>
      <c r="AH283" s="1">
        <v>3</v>
      </c>
    </row>
    <row r="284" spans="4:34">
      <c r="D284" s="2">
        <v>42620.4769675926</v>
      </c>
      <c r="E284" s="1">
        <v>0</v>
      </c>
      <c r="F284" s="1">
        <v>1</v>
      </c>
      <c r="G284" s="1">
        <v>0</v>
      </c>
      <c r="H284" s="1">
        <v>3.9</v>
      </c>
      <c r="I284" s="1">
        <v>0</v>
      </c>
      <c r="J284" s="1">
        <v>0</v>
      </c>
      <c r="K284" s="1">
        <v>0</v>
      </c>
      <c r="L284" s="1">
        <v>3.9</v>
      </c>
      <c r="O284" s="2">
        <v>42620.4769675926</v>
      </c>
      <c r="P284" s="1">
        <v>0</v>
      </c>
      <c r="Q284" s="1">
        <v>1</v>
      </c>
      <c r="R284" s="1">
        <v>0</v>
      </c>
      <c r="S284" s="1">
        <v>3.9</v>
      </c>
      <c r="T284" s="1">
        <v>0</v>
      </c>
      <c r="U284" s="1">
        <v>0</v>
      </c>
      <c r="V284" s="1">
        <v>0</v>
      </c>
      <c r="W284" s="1">
        <v>6.5</v>
      </c>
      <c r="Z284" s="2">
        <v>42620.4769675926</v>
      </c>
      <c r="AA284" s="1">
        <v>24608.6</v>
      </c>
      <c r="AB284" s="1">
        <v>3914.7</v>
      </c>
      <c r="AC284" s="1">
        <v>586545.2</v>
      </c>
      <c r="AD284" s="1">
        <v>401139.1</v>
      </c>
      <c r="AE284" s="1">
        <v>0.1</v>
      </c>
      <c r="AF284" s="1">
        <v>154.4</v>
      </c>
      <c r="AG284" s="1">
        <v>0</v>
      </c>
      <c r="AH284" s="1">
        <v>5.4</v>
      </c>
    </row>
    <row r="285" spans="4:34">
      <c r="D285" s="2">
        <v>42620.4769791667</v>
      </c>
      <c r="E285" s="1">
        <v>17</v>
      </c>
      <c r="F285" s="1">
        <v>10.6</v>
      </c>
      <c r="G285" s="1">
        <v>4.6</v>
      </c>
      <c r="H285" s="1">
        <v>8.5</v>
      </c>
      <c r="I285" s="1">
        <v>0</v>
      </c>
      <c r="J285" s="1">
        <v>0</v>
      </c>
      <c r="K285" s="1">
        <v>0</v>
      </c>
      <c r="L285" s="1">
        <v>0.3</v>
      </c>
      <c r="O285" s="2">
        <v>42620.4769791667</v>
      </c>
      <c r="P285" s="1">
        <v>18.1</v>
      </c>
      <c r="Q285" s="1">
        <v>10.6</v>
      </c>
      <c r="R285" s="1">
        <v>9.9</v>
      </c>
      <c r="S285" s="1">
        <v>8.5</v>
      </c>
      <c r="T285" s="1">
        <v>0</v>
      </c>
      <c r="U285" s="1">
        <v>0</v>
      </c>
      <c r="V285" s="1">
        <v>0</v>
      </c>
      <c r="W285" s="1">
        <v>0.4</v>
      </c>
      <c r="Z285" s="2">
        <v>42620.4769791667</v>
      </c>
      <c r="AA285" s="1">
        <v>24167.6</v>
      </c>
      <c r="AB285" s="1">
        <v>1191.6</v>
      </c>
      <c r="AC285" s="1">
        <v>459375.8</v>
      </c>
      <c r="AD285" s="1">
        <v>83805.3</v>
      </c>
      <c r="AE285" s="1">
        <v>0.1</v>
      </c>
      <c r="AF285" s="1">
        <v>81.4</v>
      </c>
      <c r="AG285" s="1">
        <v>0</v>
      </c>
      <c r="AH285" s="1">
        <v>3.2</v>
      </c>
    </row>
    <row r="286" spans="4:34">
      <c r="D286" s="2">
        <v>42620.4769907407</v>
      </c>
      <c r="E286" s="1">
        <v>0</v>
      </c>
      <c r="F286" s="1">
        <v>0.8</v>
      </c>
      <c r="G286" s="1">
        <v>0</v>
      </c>
      <c r="H286" s="1">
        <v>3.3</v>
      </c>
      <c r="I286" s="1">
        <v>0</v>
      </c>
      <c r="J286" s="1">
        <v>0</v>
      </c>
      <c r="K286" s="1">
        <v>0</v>
      </c>
      <c r="L286" s="1">
        <v>5</v>
      </c>
      <c r="O286" s="2">
        <v>42620.4769907407</v>
      </c>
      <c r="P286" s="1">
        <v>0</v>
      </c>
      <c r="Q286" s="1">
        <v>0.8</v>
      </c>
      <c r="R286" s="1">
        <v>0</v>
      </c>
      <c r="S286" s="1">
        <v>3.3</v>
      </c>
      <c r="T286" s="1">
        <v>0</v>
      </c>
      <c r="U286" s="1">
        <v>0</v>
      </c>
      <c r="V286" s="1">
        <v>0</v>
      </c>
      <c r="W286" s="1">
        <v>1.1</v>
      </c>
      <c r="Z286" s="2">
        <v>42620.4769907407</v>
      </c>
      <c r="AA286" s="1">
        <v>23248.8</v>
      </c>
      <c r="AB286" s="1">
        <v>203.6</v>
      </c>
      <c r="AC286" s="1">
        <v>430065.1</v>
      </c>
      <c r="AD286" s="1">
        <v>5809.3</v>
      </c>
      <c r="AE286" s="1">
        <v>0.1</v>
      </c>
      <c r="AF286" s="1">
        <v>102</v>
      </c>
      <c r="AG286" s="1">
        <v>0</v>
      </c>
      <c r="AH286" s="1">
        <v>4.3</v>
      </c>
    </row>
    <row r="287" spans="4:34">
      <c r="D287" s="2">
        <v>42620.4770023148</v>
      </c>
      <c r="E287" s="1">
        <v>19.8</v>
      </c>
      <c r="F287" s="1">
        <v>11.1</v>
      </c>
      <c r="G287" s="1">
        <v>5.3</v>
      </c>
      <c r="H287" s="1">
        <v>4.9</v>
      </c>
      <c r="I287" s="1">
        <v>0</v>
      </c>
      <c r="J287" s="1">
        <v>0</v>
      </c>
      <c r="K287" s="1">
        <v>0</v>
      </c>
      <c r="L287" s="1">
        <v>0.2</v>
      </c>
      <c r="O287" s="2">
        <v>42620.4770023148</v>
      </c>
      <c r="P287" s="1">
        <v>21</v>
      </c>
      <c r="Q287" s="1">
        <v>11.1</v>
      </c>
      <c r="R287" s="1">
        <v>5.9</v>
      </c>
      <c r="S287" s="1">
        <v>4.9</v>
      </c>
      <c r="T287" s="1">
        <v>0</v>
      </c>
      <c r="U287" s="1">
        <v>0</v>
      </c>
      <c r="V287" s="1">
        <v>0</v>
      </c>
      <c r="W287" s="1">
        <v>0.3</v>
      </c>
      <c r="Z287" s="2">
        <v>42620.4770023148</v>
      </c>
      <c r="AA287" s="1">
        <v>21912.9</v>
      </c>
      <c r="AB287" s="1">
        <v>7149.8</v>
      </c>
      <c r="AC287" s="1">
        <v>467612.1</v>
      </c>
      <c r="AD287" s="1">
        <v>666380.1</v>
      </c>
      <c r="AE287" s="1">
        <v>0.1</v>
      </c>
      <c r="AF287" s="1">
        <v>108.5</v>
      </c>
      <c r="AG287" s="1">
        <v>0</v>
      </c>
      <c r="AH287" s="1">
        <v>3.7</v>
      </c>
    </row>
    <row r="288" spans="4:34">
      <c r="D288" s="2">
        <v>42620.4770138889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O288" s="2">
        <v>42620.4770138889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Z288" s="2">
        <v>42620.4770138889</v>
      </c>
      <c r="AA288" s="1">
        <v>19043.5</v>
      </c>
      <c r="AB288" s="1">
        <v>809.7</v>
      </c>
      <c r="AC288" s="1">
        <v>392707.8</v>
      </c>
      <c r="AD288" s="1">
        <v>38954.4</v>
      </c>
      <c r="AE288" s="1">
        <v>0.1</v>
      </c>
      <c r="AF288" s="1">
        <v>49.1</v>
      </c>
      <c r="AG288" s="1">
        <v>0</v>
      </c>
      <c r="AH288" s="1">
        <v>2.5</v>
      </c>
    </row>
    <row r="289" spans="4:34">
      <c r="D289" s="2">
        <v>42620.477025463</v>
      </c>
      <c r="E289" s="1">
        <v>15.2</v>
      </c>
      <c r="F289" s="1">
        <v>9.5</v>
      </c>
      <c r="G289" s="1">
        <v>4.1</v>
      </c>
      <c r="H289" s="1">
        <v>7.6</v>
      </c>
      <c r="I289" s="1">
        <v>0</v>
      </c>
      <c r="J289" s="1">
        <v>0</v>
      </c>
      <c r="K289" s="1">
        <v>0</v>
      </c>
      <c r="L289" s="1">
        <v>0.4</v>
      </c>
      <c r="O289" s="2">
        <v>42620.477025463</v>
      </c>
      <c r="P289" s="1">
        <v>15.2</v>
      </c>
      <c r="Q289" s="1">
        <v>9.5</v>
      </c>
      <c r="R289" s="1">
        <v>4.1</v>
      </c>
      <c r="S289" s="1">
        <v>7.6</v>
      </c>
      <c r="T289" s="1">
        <v>0</v>
      </c>
      <c r="U289" s="1">
        <v>0</v>
      </c>
      <c r="V289" s="1">
        <v>0</v>
      </c>
      <c r="W289" s="1">
        <v>0.5</v>
      </c>
      <c r="Z289" s="2">
        <v>42620.477025463</v>
      </c>
      <c r="AA289" s="1">
        <v>24114.6</v>
      </c>
      <c r="AB289" s="1">
        <v>747.4</v>
      </c>
      <c r="AC289" s="1">
        <v>415150.8</v>
      </c>
      <c r="AD289" s="1">
        <v>15588.8</v>
      </c>
      <c r="AE289" s="1">
        <v>0.1</v>
      </c>
      <c r="AF289" s="1">
        <v>67.7</v>
      </c>
      <c r="AG289" s="1">
        <v>0</v>
      </c>
      <c r="AH289" s="1">
        <v>2.7</v>
      </c>
    </row>
    <row r="290" spans="4:34">
      <c r="D290" s="2">
        <v>42620.477037037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O290" s="2">
        <v>42620.477037037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Z290" s="2">
        <v>42620.477037037</v>
      </c>
      <c r="AA290" s="1">
        <v>25549</v>
      </c>
      <c r="AB290" s="1">
        <v>322.1</v>
      </c>
      <c r="AC290" s="1">
        <v>616945</v>
      </c>
      <c r="AD290" s="1">
        <v>17188</v>
      </c>
      <c r="AE290" s="1">
        <v>0.1</v>
      </c>
      <c r="AF290" s="1">
        <v>93.5</v>
      </c>
      <c r="AG290" s="1">
        <v>0</v>
      </c>
      <c r="AH290" s="1">
        <v>3.6</v>
      </c>
    </row>
    <row r="291" spans="4:34">
      <c r="D291" s="2">
        <v>42620.4770486111</v>
      </c>
      <c r="E291" s="1">
        <v>15.6</v>
      </c>
      <c r="F291" s="1">
        <v>46.7</v>
      </c>
      <c r="G291" s="1">
        <v>4.2</v>
      </c>
      <c r="H291" s="1">
        <v>3715.2</v>
      </c>
      <c r="I291" s="1">
        <v>0</v>
      </c>
      <c r="J291" s="1">
        <v>2.8</v>
      </c>
      <c r="K291" s="1">
        <v>0</v>
      </c>
      <c r="L291" s="1">
        <v>45.6</v>
      </c>
      <c r="O291" s="2">
        <v>42620.4770486111</v>
      </c>
      <c r="P291" s="1">
        <v>15.6</v>
      </c>
      <c r="Q291" s="1">
        <v>44.8</v>
      </c>
      <c r="R291" s="1">
        <v>4.2</v>
      </c>
      <c r="S291" s="1">
        <v>3470.9</v>
      </c>
      <c r="T291" s="1">
        <v>0</v>
      </c>
      <c r="U291" s="1">
        <v>2.5</v>
      </c>
      <c r="V291" s="1">
        <v>0</v>
      </c>
      <c r="W291" s="1">
        <v>41.9</v>
      </c>
      <c r="Z291" s="2">
        <v>42620.4770486111</v>
      </c>
      <c r="AA291" s="1">
        <v>26865.9</v>
      </c>
      <c r="AB291" s="1">
        <v>944.1</v>
      </c>
      <c r="AC291" s="1">
        <v>572789.6</v>
      </c>
      <c r="AD291" s="1">
        <v>40900.4</v>
      </c>
      <c r="AE291" s="1">
        <v>0.1</v>
      </c>
      <c r="AF291" s="1">
        <v>123.4</v>
      </c>
      <c r="AG291" s="1">
        <v>0</v>
      </c>
      <c r="AH291" s="1">
        <v>4.4</v>
      </c>
    </row>
    <row r="292" spans="4:34">
      <c r="D292" s="2">
        <v>42620.4780092593</v>
      </c>
      <c r="E292" s="1">
        <v>7.3</v>
      </c>
      <c r="F292" s="1">
        <v>2.1</v>
      </c>
      <c r="G292" s="1">
        <v>124.4</v>
      </c>
      <c r="H292" s="1">
        <v>16.8</v>
      </c>
      <c r="I292" s="1">
        <v>0</v>
      </c>
      <c r="J292" s="1">
        <v>0</v>
      </c>
      <c r="K292" s="1">
        <v>0</v>
      </c>
      <c r="L292" s="1">
        <v>5.1</v>
      </c>
      <c r="O292" s="2">
        <v>42620.4780092593</v>
      </c>
      <c r="P292" s="1">
        <v>11.5</v>
      </c>
      <c r="Q292" s="1">
        <v>2.1</v>
      </c>
      <c r="R292" s="1">
        <v>120.2</v>
      </c>
      <c r="S292" s="1">
        <v>16.8</v>
      </c>
      <c r="T292" s="1">
        <v>0</v>
      </c>
      <c r="U292" s="1">
        <v>0.1</v>
      </c>
      <c r="V292" s="1">
        <v>0</v>
      </c>
      <c r="W292" s="1">
        <v>5</v>
      </c>
      <c r="Z292" s="2">
        <v>42620.4780092593</v>
      </c>
      <c r="AA292" s="1">
        <v>11094.3</v>
      </c>
      <c r="AB292" s="1">
        <v>1417.2</v>
      </c>
      <c r="AC292" s="1">
        <v>175710.7</v>
      </c>
      <c r="AD292" s="1">
        <v>85646.8</v>
      </c>
      <c r="AE292" s="1">
        <v>0.1</v>
      </c>
      <c r="AF292" s="1">
        <v>22.7</v>
      </c>
      <c r="AG292" s="1">
        <v>0</v>
      </c>
      <c r="AH292" s="1">
        <v>1.8</v>
      </c>
    </row>
    <row r="293" spans="4:34">
      <c r="D293" s="2">
        <v>42620.4780208333</v>
      </c>
      <c r="E293" s="1">
        <v>0</v>
      </c>
      <c r="F293" s="1">
        <v>3</v>
      </c>
      <c r="G293" s="1">
        <v>0</v>
      </c>
      <c r="H293" s="1">
        <v>11.9</v>
      </c>
      <c r="I293" s="1">
        <v>0</v>
      </c>
      <c r="J293" s="1">
        <v>0</v>
      </c>
      <c r="K293" s="1">
        <v>0</v>
      </c>
      <c r="L293" s="1">
        <v>3</v>
      </c>
      <c r="O293" s="2">
        <v>42620.4780208333</v>
      </c>
      <c r="P293" s="1">
        <v>0</v>
      </c>
      <c r="Q293" s="1">
        <v>3</v>
      </c>
      <c r="R293" s="1">
        <v>0</v>
      </c>
      <c r="S293" s="1">
        <v>11.9</v>
      </c>
      <c r="T293" s="1">
        <v>0</v>
      </c>
      <c r="U293" s="1">
        <v>0</v>
      </c>
      <c r="V293" s="1">
        <v>0</v>
      </c>
      <c r="W293" s="1">
        <v>3.9</v>
      </c>
      <c r="Z293" s="2">
        <v>42620.4780208333</v>
      </c>
      <c r="AA293" s="1">
        <v>16404.8</v>
      </c>
      <c r="AB293" s="1">
        <v>1076.5</v>
      </c>
      <c r="AC293" s="1">
        <v>240568.1</v>
      </c>
      <c r="AD293" s="1">
        <v>50536.4</v>
      </c>
      <c r="AE293" s="1">
        <v>0.1</v>
      </c>
      <c r="AF293" s="1">
        <v>47.7</v>
      </c>
      <c r="AG293" s="1">
        <v>0</v>
      </c>
      <c r="AH293" s="1">
        <v>2.7</v>
      </c>
    </row>
    <row r="294" spans="4:34">
      <c r="D294" s="2">
        <v>42620.4780324074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O294" s="2">
        <v>42620.4780324074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Z294" s="2">
        <v>42620.4780324074</v>
      </c>
      <c r="AA294" s="1">
        <v>12087.2</v>
      </c>
      <c r="AB294" s="1">
        <v>533.9</v>
      </c>
      <c r="AC294" s="1">
        <v>132870.2</v>
      </c>
      <c r="AD294" s="1">
        <v>25530.3</v>
      </c>
      <c r="AE294" s="1">
        <v>0.1</v>
      </c>
      <c r="AF294" s="1">
        <v>23.3</v>
      </c>
      <c r="AG294" s="1">
        <v>0</v>
      </c>
      <c r="AH294" s="1">
        <v>1.8</v>
      </c>
    </row>
    <row r="295" spans="4:34">
      <c r="D295" s="2">
        <v>42620.4780439815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O295" s="2">
        <v>42620.4780439815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Z295" s="2">
        <v>42620.4780439815</v>
      </c>
      <c r="AA295" s="1">
        <v>14765.5</v>
      </c>
      <c r="AB295" s="1">
        <v>563.7</v>
      </c>
      <c r="AC295" s="1">
        <v>195584.9</v>
      </c>
      <c r="AD295" s="1">
        <v>26551.2</v>
      </c>
      <c r="AE295" s="1">
        <v>0.1</v>
      </c>
      <c r="AF295" s="1">
        <v>35.1</v>
      </c>
      <c r="AG295" s="1">
        <v>0</v>
      </c>
      <c r="AH295" s="1">
        <v>2.3</v>
      </c>
    </row>
    <row r="296" spans="4:34">
      <c r="D296" s="2">
        <v>42620.4780555556</v>
      </c>
      <c r="E296" s="1">
        <v>6.9</v>
      </c>
      <c r="F296" s="1">
        <v>5.9</v>
      </c>
      <c r="G296" s="1">
        <v>237.3</v>
      </c>
      <c r="H296" s="1">
        <v>126.5</v>
      </c>
      <c r="I296" s="1">
        <v>0</v>
      </c>
      <c r="J296" s="1">
        <v>0.1</v>
      </c>
      <c r="K296" s="1">
        <v>0</v>
      </c>
      <c r="L296" s="1">
        <v>8.2</v>
      </c>
      <c r="O296" s="2">
        <v>42620.4780555556</v>
      </c>
      <c r="P296" s="1">
        <v>4.9</v>
      </c>
      <c r="Q296" s="1">
        <v>5.9</v>
      </c>
      <c r="R296" s="1">
        <v>38.6</v>
      </c>
      <c r="S296" s="1">
        <v>126.5</v>
      </c>
      <c r="T296" s="1">
        <v>0</v>
      </c>
      <c r="U296" s="1">
        <v>0.1</v>
      </c>
      <c r="V296" s="1">
        <v>0</v>
      </c>
      <c r="W296" s="1">
        <v>8.3</v>
      </c>
      <c r="Z296" s="2">
        <v>42620.4780555556</v>
      </c>
      <c r="AA296" s="1">
        <v>10330.5</v>
      </c>
      <c r="AB296" s="1">
        <v>585.3</v>
      </c>
      <c r="AC296" s="1">
        <v>67752.4</v>
      </c>
      <c r="AD296" s="1">
        <v>42136.8</v>
      </c>
      <c r="AE296" s="1">
        <v>0</v>
      </c>
      <c r="AF296" s="1">
        <v>11.8</v>
      </c>
      <c r="AG296" s="1">
        <v>0</v>
      </c>
      <c r="AH296" s="1">
        <v>1.1</v>
      </c>
    </row>
    <row r="297" spans="4:34">
      <c r="D297" s="2">
        <v>42620.4780671296</v>
      </c>
      <c r="E297" s="1">
        <v>30</v>
      </c>
      <c r="F297" s="1">
        <v>8</v>
      </c>
      <c r="G297" s="1">
        <v>135.7</v>
      </c>
      <c r="H297" s="1">
        <v>0</v>
      </c>
      <c r="I297" s="1">
        <v>0</v>
      </c>
      <c r="J297" s="1">
        <v>0</v>
      </c>
      <c r="K297" s="1">
        <v>0</v>
      </c>
      <c r="L297" s="1">
        <v>0.3</v>
      </c>
      <c r="O297" s="2">
        <v>42620.4780671296</v>
      </c>
      <c r="P297" s="1">
        <v>26</v>
      </c>
      <c r="Q297" s="1">
        <v>8</v>
      </c>
      <c r="R297" s="1">
        <v>865.2</v>
      </c>
      <c r="S297" s="1">
        <v>0</v>
      </c>
      <c r="T297" s="1">
        <v>0</v>
      </c>
      <c r="U297" s="1">
        <v>0.1</v>
      </c>
      <c r="V297" s="1">
        <v>0</v>
      </c>
      <c r="W297" s="1">
        <v>1.7</v>
      </c>
      <c r="Z297" s="2">
        <v>42620.4780671296</v>
      </c>
      <c r="AA297" s="1">
        <v>13756.2</v>
      </c>
      <c r="AB297" s="1">
        <v>626.5</v>
      </c>
      <c r="AC297" s="1">
        <v>192874</v>
      </c>
      <c r="AD297" s="1">
        <v>15266.9</v>
      </c>
      <c r="AE297" s="1">
        <v>0.1</v>
      </c>
      <c r="AF297" s="1">
        <v>26.9</v>
      </c>
      <c r="AG297" s="1">
        <v>0</v>
      </c>
      <c r="AH297" s="1">
        <v>1.9</v>
      </c>
    </row>
    <row r="298" spans="4:34">
      <c r="D298" s="2">
        <v>42620.4780787037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O298" s="2">
        <v>42620.4780787037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Z298" s="2">
        <v>42620.4780787037</v>
      </c>
      <c r="AA298" s="1">
        <v>15244</v>
      </c>
      <c r="AB298" s="1">
        <v>1356.6</v>
      </c>
      <c r="AC298" s="1">
        <v>154228.5</v>
      </c>
      <c r="AD298" s="1">
        <v>71358.2</v>
      </c>
      <c r="AE298" s="1">
        <v>0.1</v>
      </c>
      <c r="AF298" s="1">
        <v>29.3</v>
      </c>
      <c r="AG298" s="1">
        <v>0</v>
      </c>
      <c r="AH298" s="1">
        <v>1.8</v>
      </c>
    </row>
    <row r="299" spans="4:34">
      <c r="D299" s="2">
        <v>42620.4780902778</v>
      </c>
      <c r="E299" s="1">
        <v>13</v>
      </c>
      <c r="F299" s="1">
        <v>146.9</v>
      </c>
      <c r="G299" s="1">
        <v>3.2</v>
      </c>
      <c r="H299" s="1">
        <v>16468.7</v>
      </c>
      <c r="I299" s="1">
        <v>0</v>
      </c>
      <c r="J299" s="1">
        <v>22.3</v>
      </c>
      <c r="K299" s="1">
        <v>0</v>
      </c>
      <c r="L299" s="1">
        <v>139.7</v>
      </c>
      <c r="O299" s="2">
        <v>42620.4780902778</v>
      </c>
      <c r="P299" s="1">
        <v>12</v>
      </c>
      <c r="Q299" s="1">
        <v>151.9</v>
      </c>
      <c r="R299" s="1">
        <v>3.2</v>
      </c>
      <c r="S299" s="1">
        <v>16914.8</v>
      </c>
      <c r="T299" s="1">
        <v>0</v>
      </c>
      <c r="U299" s="1">
        <v>22.7</v>
      </c>
      <c r="V299" s="1">
        <v>0</v>
      </c>
      <c r="W299" s="1">
        <v>138.3</v>
      </c>
      <c r="Z299" s="2">
        <v>42620.4780902778</v>
      </c>
      <c r="AA299" s="1">
        <v>17635</v>
      </c>
      <c r="AB299" s="1">
        <v>569.5</v>
      </c>
      <c r="AC299" s="1">
        <v>210083.4</v>
      </c>
      <c r="AD299" s="1">
        <v>25066.7</v>
      </c>
      <c r="AE299" s="1">
        <v>0.1</v>
      </c>
      <c r="AF299" s="1">
        <v>29.7</v>
      </c>
      <c r="AG299" s="1">
        <v>0</v>
      </c>
      <c r="AH299" s="1">
        <v>1.6</v>
      </c>
    </row>
    <row r="300" spans="4:34">
      <c r="D300" s="2">
        <v>42620.4781018519</v>
      </c>
      <c r="E300" s="1">
        <v>38.9</v>
      </c>
      <c r="F300" s="1">
        <v>132</v>
      </c>
      <c r="G300" s="1">
        <v>72.7</v>
      </c>
      <c r="H300" s="1">
        <v>2510.5</v>
      </c>
      <c r="I300" s="1">
        <v>0</v>
      </c>
      <c r="J300" s="1">
        <v>6.6</v>
      </c>
      <c r="K300" s="1">
        <v>0</v>
      </c>
      <c r="L300" s="1">
        <v>38.5</v>
      </c>
      <c r="O300" s="2">
        <v>42620.4781018519</v>
      </c>
      <c r="P300" s="1">
        <v>38.9</v>
      </c>
      <c r="Q300" s="1">
        <v>124.8</v>
      </c>
      <c r="R300" s="1">
        <v>63</v>
      </c>
      <c r="S300" s="1">
        <v>2044.5</v>
      </c>
      <c r="T300" s="1">
        <v>0</v>
      </c>
      <c r="U300" s="1">
        <v>7.4</v>
      </c>
      <c r="V300" s="1">
        <v>0</v>
      </c>
      <c r="W300" s="1">
        <v>45.3</v>
      </c>
      <c r="Z300" s="2">
        <v>42620.4781018519</v>
      </c>
      <c r="AA300" s="1">
        <v>17276.4</v>
      </c>
      <c r="AB300" s="1">
        <v>589.2</v>
      </c>
      <c r="AC300" s="1">
        <v>214513.2</v>
      </c>
      <c r="AD300" s="1">
        <v>17153.6</v>
      </c>
      <c r="AE300" s="1">
        <v>0.1</v>
      </c>
      <c r="AF300" s="1">
        <v>30.1</v>
      </c>
      <c r="AG300" s="1">
        <v>0</v>
      </c>
      <c r="AH300" s="1">
        <v>1.7</v>
      </c>
    </row>
    <row r="301" spans="4:34">
      <c r="D301" s="2">
        <v>42620.4781134259</v>
      </c>
      <c r="E301" s="1">
        <v>14.6</v>
      </c>
      <c r="F301" s="1">
        <v>80.5</v>
      </c>
      <c r="G301" s="1">
        <v>3.9</v>
      </c>
      <c r="H301" s="1">
        <v>1320.3</v>
      </c>
      <c r="I301" s="1">
        <v>0</v>
      </c>
      <c r="J301" s="1">
        <v>2.7</v>
      </c>
      <c r="K301" s="1">
        <v>0</v>
      </c>
      <c r="L301" s="1">
        <v>28.1</v>
      </c>
      <c r="O301" s="2">
        <v>42620.4781134259</v>
      </c>
      <c r="P301" s="1">
        <v>14.6</v>
      </c>
      <c r="Q301" s="1">
        <v>82.3</v>
      </c>
      <c r="R301" s="1">
        <v>3.9</v>
      </c>
      <c r="S301" s="1">
        <v>1328.5</v>
      </c>
      <c r="T301" s="1">
        <v>0</v>
      </c>
      <c r="U301" s="1">
        <v>3.3</v>
      </c>
      <c r="V301" s="1">
        <v>0</v>
      </c>
      <c r="W301" s="1">
        <v>33.9</v>
      </c>
      <c r="Z301" s="2">
        <v>42620.4781134259</v>
      </c>
      <c r="AA301" s="1">
        <v>18154</v>
      </c>
      <c r="AB301" s="1">
        <v>1724.2</v>
      </c>
      <c r="AC301" s="1">
        <v>248187.7</v>
      </c>
      <c r="AD301" s="1">
        <v>156655.7</v>
      </c>
      <c r="AE301" s="1">
        <v>0.1</v>
      </c>
      <c r="AF301" s="1">
        <v>46.9</v>
      </c>
      <c r="AG301" s="1">
        <v>0</v>
      </c>
      <c r="AH301" s="1">
        <v>2.4</v>
      </c>
    </row>
    <row r="302" spans="4:34">
      <c r="D302" s="2">
        <v>42620.478125</v>
      </c>
      <c r="E302" s="1">
        <v>1.1</v>
      </c>
      <c r="F302" s="1">
        <v>2.1</v>
      </c>
      <c r="G302" s="1">
        <v>107.4</v>
      </c>
      <c r="H302" s="1">
        <v>8.5</v>
      </c>
      <c r="I302" s="1">
        <v>0</v>
      </c>
      <c r="J302" s="1">
        <v>0</v>
      </c>
      <c r="K302" s="1">
        <v>0</v>
      </c>
      <c r="L302" s="1">
        <v>4.4</v>
      </c>
      <c r="O302" s="2">
        <v>42620.478125</v>
      </c>
      <c r="P302" s="1">
        <v>1.1</v>
      </c>
      <c r="Q302" s="1">
        <v>2.1</v>
      </c>
      <c r="R302" s="1">
        <v>136.7</v>
      </c>
      <c r="S302" s="1">
        <v>8.5</v>
      </c>
      <c r="T302" s="1">
        <v>0</v>
      </c>
      <c r="U302" s="1">
        <v>0</v>
      </c>
      <c r="V302" s="1">
        <v>0</v>
      </c>
      <c r="W302" s="1">
        <v>7.9</v>
      </c>
      <c r="Z302" s="2">
        <v>42620.478125</v>
      </c>
      <c r="AA302" s="1">
        <v>19235.5</v>
      </c>
      <c r="AB302" s="1">
        <v>700.9</v>
      </c>
      <c r="AC302" s="1">
        <v>234845.3</v>
      </c>
      <c r="AD302" s="1">
        <v>44556.7</v>
      </c>
      <c r="AE302" s="1">
        <v>0.1</v>
      </c>
      <c r="AF302" s="1">
        <v>35</v>
      </c>
      <c r="AG302" s="1">
        <v>0</v>
      </c>
      <c r="AH302" s="1">
        <v>1.8</v>
      </c>
    </row>
    <row r="303" spans="4:34">
      <c r="D303" s="2">
        <v>42620.4781365741</v>
      </c>
      <c r="E303" s="1">
        <v>16.4</v>
      </c>
      <c r="F303" s="1">
        <v>8.2</v>
      </c>
      <c r="G303" s="1">
        <v>4.4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O303" s="2">
        <v>42620.4781365741</v>
      </c>
      <c r="P303" s="1">
        <v>16.4</v>
      </c>
      <c r="Q303" s="1">
        <v>8.2</v>
      </c>
      <c r="R303" s="1">
        <v>4.4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Z303" s="2">
        <v>42620.4781365741</v>
      </c>
      <c r="AA303" s="1">
        <v>19267.1</v>
      </c>
      <c r="AB303" s="1">
        <v>3512.3</v>
      </c>
      <c r="AC303" s="1">
        <v>237751.3</v>
      </c>
      <c r="AD303" s="1">
        <v>359192.4</v>
      </c>
      <c r="AE303" s="1">
        <v>0.1</v>
      </c>
      <c r="AF303" s="1">
        <v>34</v>
      </c>
      <c r="AG303" s="1">
        <v>0</v>
      </c>
      <c r="AH303" s="1">
        <v>1.5</v>
      </c>
    </row>
    <row r="304" spans="4:34">
      <c r="D304" s="2">
        <v>42620.4781481481</v>
      </c>
      <c r="E304" s="1">
        <v>0</v>
      </c>
      <c r="F304" s="1">
        <v>1.9</v>
      </c>
      <c r="G304" s="1">
        <v>0</v>
      </c>
      <c r="H304" s="1">
        <v>7.8</v>
      </c>
      <c r="I304" s="1">
        <v>0</v>
      </c>
      <c r="J304" s="1">
        <v>0</v>
      </c>
      <c r="K304" s="1">
        <v>0</v>
      </c>
      <c r="L304" s="1">
        <v>1.6</v>
      </c>
      <c r="O304" s="2">
        <v>42620.4781481481</v>
      </c>
      <c r="P304" s="1">
        <v>0</v>
      </c>
      <c r="Q304" s="1">
        <v>1.9</v>
      </c>
      <c r="R304" s="1">
        <v>0</v>
      </c>
      <c r="S304" s="1">
        <v>7.8</v>
      </c>
      <c r="T304" s="1">
        <v>0</v>
      </c>
      <c r="U304" s="1">
        <v>0</v>
      </c>
      <c r="V304" s="1">
        <v>0</v>
      </c>
      <c r="W304" s="1">
        <v>4.5</v>
      </c>
      <c r="Z304" s="2">
        <v>42620.4781481481</v>
      </c>
      <c r="AA304" s="1">
        <v>17585.2</v>
      </c>
      <c r="AB304" s="1">
        <v>562.8</v>
      </c>
      <c r="AC304" s="1">
        <v>223869.9</v>
      </c>
      <c r="AD304" s="1">
        <v>38424.9</v>
      </c>
      <c r="AE304" s="1">
        <v>0.1</v>
      </c>
      <c r="AF304" s="1">
        <v>31.7</v>
      </c>
      <c r="AG304" s="1">
        <v>0</v>
      </c>
      <c r="AH304" s="1">
        <v>1.7</v>
      </c>
    </row>
    <row r="305" spans="4:34">
      <c r="D305" s="2">
        <v>42620.4781597222</v>
      </c>
      <c r="E305" s="1">
        <v>16.6</v>
      </c>
      <c r="F305" s="1">
        <v>10.4</v>
      </c>
      <c r="G305" s="1">
        <v>4.4</v>
      </c>
      <c r="H305" s="1">
        <v>8.3</v>
      </c>
      <c r="I305" s="1">
        <v>0</v>
      </c>
      <c r="J305" s="1">
        <v>0</v>
      </c>
      <c r="K305" s="1">
        <v>0</v>
      </c>
      <c r="L305" s="1">
        <v>0.3</v>
      </c>
      <c r="O305" s="2">
        <v>42620.4781597222</v>
      </c>
      <c r="P305" s="1">
        <v>16.6</v>
      </c>
      <c r="Q305" s="1">
        <v>10.4</v>
      </c>
      <c r="R305" s="1">
        <v>4.4</v>
      </c>
      <c r="S305" s="1">
        <v>8.3</v>
      </c>
      <c r="T305" s="1">
        <v>0</v>
      </c>
      <c r="U305" s="1">
        <v>0</v>
      </c>
      <c r="V305" s="1">
        <v>0</v>
      </c>
      <c r="W305" s="1">
        <v>0.1</v>
      </c>
      <c r="Z305" s="2">
        <v>42620.4781597222</v>
      </c>
      <c r="AA305" s="1">
        <v>17458.5</v>
      </c>
      <c r="AB305" s="1">
        <v>858.9</v>
      </c>
      <c r="AC305" s="1">
        <v>231780.5</v>
      </c>
      <c r="AD305" s="1">
        <v>17527</v>
      </c>
      <c r="AE305" s="1">
        <v>0.1</v>
      </c>
      <c r="AF305" s="1">
        <v>29.3</v>
      </c>
      <c r="AG305" s="1">
        <v>0</v>
      </c>
      <c r="AH305" s="1">
        <v>1.6</v>
      </c>
    </row>
    <row r="306" spans="4:34">
      <c r="D306" s="2">
        <v>42620.4781712963</v>
      </c>
      <c r="E306" s="1">
        <v>0</v>
      </c>
      <c r="F306" s="1">
        <v>1.9</v>
      </c>
      <c r="G306" s="1">
        <v>0</v>
      </c>
      <c r="H306" s="1">
        <v>7.8</v>
      </c>
      <c r="I306" s="1">
        <v>0</v>
      </c>
      <c r="J306" s="1">
        <v>0</v>
      </c>
      <c r="K306" s="1">
        <v>0</v>
      </c>
      <c r="L306" s="1">
        <v>3.4</v>
      </c>
      <c r="O306" s="2">
        <v>42620.4781712963</v>
      </c>
      <c r="P306" s="1">
        <v>1.9</v>
      </c>
      <c r="Q306" s="1">
        <v>1.9</v>
      </c>
      <c r="R306" s="1">
        <v>125.7</v>
      </c>
      <c r="S306" s="1">
        <v>7.8</v>
      </c>
      <c r="T306" s="1">
        <v>0</v>
      </c>
      <c r="U306" s="1">
        <v>0</v>
      </c>
      <c r="V306" s="1">
        <v>0</v>
      </c>
      <c r="W306" s="1">
        <v>1.6</v>
      </c>
      <c r="Z306" s="2">
        <v>42620.4781712963</v>
      </c>
      <c r="AA306" s="1">
        <v>14654</v>
      </c>
      <c r="AB306" s="1">
        <v>730.5</v>
      </c>
      <c r="AC306" s="1">
        <v>170043.1</v>
      </c>
      <c r="AD306" s="1">
        <v>52612.1</v>
      </c>
      <c r="AE306" s="1">
        <v>0.1</v>
      </c>
      <c r="AF306" s="1">
        <v>22.2</v>
      </c>
      <c r="AG306" s="1">
        <v>0</v>
      </c>
      <c r="AH306" s="1">
        <v>1.4</v>
      </c>
    </row>
    <row r="307" spans="4:34">
      <c r="D307" s="2">
        <v>42620.4781828704</v>
      </c>
      <c r="E307" s="1">
        <v>16.4</v>
      </c>
      <c r="F307" s="1">
        <v>8.2</v>
      </c>
      <c r="G307" s="1">
        <v>4.4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O307" s="2">
        <v>42620.4781828704</v>
      </c>
      <c r="P307" s="1">
        <v>16.4</v>
      </c>
      <c r="Q307" s="1">
        <v>8.2</v>
      </c>
      <c r="R307" s="1">
        <v>4.4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Z307" s="2">
        <v>42620.4781828704</v>
      </c>
      <c r="AA307" s="1">
        <v>22001.1</v>
      </c>
      <c r="AB307" s="1">
        <v>4004.1</v>
      </c>
      <c r="AC307" s="1">
        <v>329329.3</v>
      </c>
      <c r="AD307" s="1">
        <v>328467.5</v>
      </c>
      <c r="AE307" s="1">
        <v>0.1</v>
      </c>
      <c r="AF307" s="1">
        <v>65.7</v>
      </c>
      <c r="AG307" s="1">
        <v>0</v>
      </c>
      <c r="AH307" s="1">
        <v>2.5</v>
      </c>
    </row>
    <row r="308" spans="4:34">
      <c r="D308" s="2">
        <v>42620.4781944444</v>
      </c>
      <c r="E308" s="1">
        <v>7.8</v>
      </c>
      <c r="F308" s="1">
        <v>3.9</v>
      </c>
      <c r="G308" s="1">
        <v>2.1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O308" s="2">
        <v>42620.4781944444</v>
      </c>
      <c r="P308" s="1">
        <v>8.8</v>
      </c>
      <c r="Q308" s="1">
        <v>3.9</v>
      </c>
      <c r="R308" s="1">
        <v>126.7</v>
      </c>
      <c r="S308" s="1">
        <v>0</v>
      </c>
      <c r="T308" s="1">
        <v>0</v>
      </c>
      <c r="U308" s="1">
        <v>0</v>
      </c>
      <c r="V308" s="1">
        <v>0</v>
      </c>
      <c r="W308" s="1">
        <v>0.1</v>
      </c>
      <c r="Z308" s="2">
        <v>42620.4781944444</v>
      </c>
      <c r="AA308" s="1">
        <v>15957.6</v>
      </c>
      <c r="AB308" s="1">
        <v>1207.1</v>
      </c>
      <c r="AC308" s="1">
        <v>239947.6</v>
      </c>
      <c r="AD308" s="1">
        <v>60368.9</v>
      </c>
      <c r="AE308" s="1">
        <v>0.1</v>
      </c>
      <c r="AF308" s="1">
        <v>30.8</v>
      </c>
      <c r="AG308" s="1">
        <v>0</v>
      </c>
      <c r="AH308" s="1">
        <v>1.8</v>
      </c>
    </row>
    <row r="309" spans="4:34">
      <c r="D309" s="2">
        <v>42620.4782060185</v>
      </c>
      <c r="E309" s="1">
        <v>559</v>
      </c>
      <c r="F309" s="1">
        <v>12.4</v>
      </c>
      <c r="G309" s="1">
        <v>691.1</v>
      </c>
      <c r="H309" s="1">
        <v>127.7</v>
      </c>
      <c r="I309" s="1">
        <v>0</v>
      </c>
      <c r="J309" s="1">
        <v>0.2</v>
      </c>
      <c r="K309" s="1">
        <v>0</v>
      </c>
      <c r="L309" s="1">
        <v>0.3</v>
      </c>
      <c r="O309" s="2">
        <v>42620.4782060185</v>
      </c>
      <c r="P309" s="1">
        <v>472.6</v>
      </c>
      <c r="Q309" s="1">
        <v>12.4</v>
      </c>
      <c r="R309" s="1">
        <v>681.3</v>
      </c>
      <c r="S309" s="1">
        <v>127.7</v>
      </c>
      <c r="T309" s="1">
        <v>0</v>
      </c>
      <c r="U309" s="1">
        <v>0.1</v>
      </c>
      <c r="V309" s="1">
        <v>0</v>
      </c>
      <c r="W309" s="1">
        <v>0.2</v>
      </c>
      <c r="Z309" s="2">
        <v>42620.4782060185</v>
      </c>
      <c r="AA309" s="1">
        <v>19298.9</v>
      </c>
      <c r="AB309" s="1">
        <v>1889.4</v>
      </c>
      <c r="AC309" s="1">
        <v>262095.8</v>
      </c>
      <c r="AD309" s="1">
        <v>22883.1</v>
      </c>
      <c r="AE309" s="1">
        <v>0.1</v>
      </c>
      <c r="AF309" s="1">
        <v>35.6</v>
      </c>
      <c r="AG309" s="1">
        <v>0</v>
      </c>
      <c r="AH309" s="1">
        <v>1.7</v>
      </c>
    </row>
    <row r="310" spans="4:34">
      <c r="D310" s="2">
        <v>42620.4782175926</v>
      </c>
      <c r="E310" s="1">
        <v>556.9</v>
      </c>
      <c r="F310" s="1">
        <v>7.8</v>
      </c>
      <c r="G310" s="1">
        <v>674.3</v>
      </c>
      <c r="H310" s="1">
        <v>0</v>
      </c>
      <c r="I310" s="1">
        <v>0</v>
      </c>
      <c r="J310" s="1">
        <v>0.1</v>
      </c>
      <c r="K310" s="1">
        <v>0</v>
      </c>
      <c r="L310" s="1">
        <v>0.2</v>
      </c>
      <c r="O310" s="2">
        <v>42620.4782175926</v>
      </c>
      <c r="P310" s="1">
        <v>534.6</v>
      </c>
      <c r="Q310" s="1">
        <v>7.8</v>
      </c>
      <c r="R310" s="1">
        <v>654.4</v>
      </c>
      <c r="S310" s="1">
        <v>0</v>
      </c>
      <c r="T310" s="1">
        <v>0</v>
      </c>
      <c r="U310" s="1">
        <v>0.1</v>
      </c>
      <c r="V310" s="1">
        <v>0</v>
      </c>
      <c r="W310" s="1">
        <v>0.2</v>
      </c>
      <c r="Z310" s="2">
        <v>42620.4782175926</v>
      </c>
      <c r="AA310" s="1">
        <v>17185.5</v>
      </c>
      <c r="AB310" s="1">
        <v>1138.1</v>
      </c>
      <c r="AC310" s="1">
        <v>200369.3</v>
      </c>
      <c r="AD310" s="1">
        <v>22469.8</v>
      </c>
      <c r="AE310" s="1">
        <v>0.1</v>
      </c>
      <c r="AF310" s="1">
        <v>20.3</v>
      </c>
      <c r="AG310" s="1">
        <v>0</v>
      </c>
      <c r="AH310" s="1">
        <v>1.1</v>
      </c>
    </row>
    <row r="311" spans="4:34">
      <c r="D311" s="2">
        <v>42620.479224537</v>
      </c>
      <c r="E311" s="1">
        <v>6.3</v>
      </c>
      <c r="F311" s="1">
        <v>2.1</v>
      </c>
      <c r="G311" s="1">
        <v>118.9</v>
      </c>
      <c r="H311" s="1">
        <v>8.4</v>
      </c>
      <c r="I311" s="1">
        <v>0</v>
      </c>
      <c r="J311" s="1">
        <v>0</v>
      </c>
      <c r="K311" s="1">
        <v>0</v>
      </c>
      <c r="L311" s="1">
        <v>5.3</v>
      </c>
      <c r="O311" s="2">
        <v>42620.479224537</v>
      </c>
      <c r="P311" s="1">
        <v>7.3</v>
      </c>
      <c r="Q311" s="1">
        <v>2.1</v>
      </c>
      <c r="R311" s="1">
        <v>123.6</v>
      </c>
      <c r="S311" s="1">
        <v>8.4</v>
      </c>
      <c r="T311" s="1">
        <v>0</v>
      </c>
      <c r="U311" s="1">
        <v>0.1</v>
      </c>
      <c r="V311" s="1">
        <v>0</v>
      </c>
      <c r="W311" s="1">
        <v>5.8</v>
      </c>
      <c r="Z311" s="2">
        <v>42620.479224537</v>
      </c>
      <c r="AA311" s="1">
        <v>20557.8</v>
      </c>
      <c r="AB311" s="1">
        <v>494.7</v>
      </c>
      <c r="AC311" s="1">
        <v>369307.2</v>
      </c>
      <c r="AD311" s="1">
        <v>57716.2</v>
      </c>
      <c r="AE311" s="1">
        <v>0.1</v>
      </c>
      <c r="AF311" s="1">
        <v>57.8</v>
      </c>
      <c r="AG311" s="1">
        <v>0</v>
      </c>
      <c r="AH311" s="1">
        <v>2.7</v>
      </c>
    </row>
    <row r="312" spans="4:34">
      <c r="D312" s="2">
        <v>42620.4792361111</v>
      </c>
      <c r="E312" s="1">
        <v>1.9</v>
      </c>
      <c r="F312" s="1">
        <v>2.9</v>
      </c>
      <c r="G312" s="1">
        <v>19.3</v>
      </c>
      <c r="H312" s="1">
        <v>11.6</v>
      </c>
      <c r="I312" s="1">
        <v>0</v>
      </c>
      <c r="J312" s="1">
        <v>0</v>
      </c>
      <c r="K312" s="1">
        <v>0</v>
      </c>
      <c r="L312" s="1">
        <v>6.7</v>
      </c>
      <c r="O312" s="2">
        <v>42620.4792361111</v>
      </c>
      <c r="P312" s="1">
        <v>1</v>
      </c>
      <c r="Q312" s="1">
        <v>2.9</v>
      </c>
      <c r="R312" s="1">
        <v>123.8</v>
      </c>
      <c r="S312" s="1">
        <v>11.6</v>
      </c>
      <c r="T312" s="1">
        <v>0</v>
      </c>
      <c r="U312" s="1">
        <v>0</v>
      </c>
      <c r="V312" s="1">
        <v>0</v>
      </c>
      <c r="W312" s="1">
        <v>5.2</v>
      </c>
      <c r="Z312" s="2">
        <v>42620.4792361111</v>
      </c>
      <c r="AA312" s="1">
        <v>20565.1</v>
      </c>
      <c r="AB312" s="1">
        <v>60</v>
      </c>
      <c r="AC312" s="1">
        <v>297477.1</v>
      </c>
      <c r="AD312" s="1">
        <v>479.8</v>
      </c>
      <c r="AE312" s="1">
        <v>0.1</v>
      </c>
      <c r="AF312" s="1">
        <v>41.9</v>
      </c>
      <c r="AG312" s="1">
        <v>0</v>
      </c>
      <c r="AH312" s="1">
        <v>2</v>
      </c>
    </row>
    <row r="313" spans="4:34">
      <c r="D313" s="2">
        <v>42620.4792476852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O313" s="2">
        <v>42620.4792476852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Z313" s="2">
        <v>42620.4792476852</v>
      </c>
      <c r="AA313" s="1">
        <v>22679.3</v>
      </c>
      <c r="AB313" s="1">
        <v>526.5</v>
      </c>
      <c r="AC313" s="1">
        <v>418895.7</v>
      </c>
      <c r="AD313" s="1">
        <v>9553.3</v>
      </c>
      <c r="AE313" s="1">
        <v>0.1</v>
      </c>
      <c r="AF313" s="1">
        <v>54.8</v>
      </c>
      <c r="AG313" s="1">
        <v>0</v>
      </c>
      <c r="AH313" s="1">
        <v>2.4</v>
      </c>
    </row>
    <row r="314" spans="4:34">
      <c r="D314" s="2">
        <v>42620.4792592593</v>
      </c>
      <c r="E314" s="1">
        <v>2</v>
      </c>
      <c r="F314" s="1">
        <v>1</v>
      </c>
      <c r="G314" s="1">
        <v>2.5</v>
      </c>
      <c r="H314" s="1">
        <v>4</v>
      </c>
      <c r="I314" s="1">
        <v>0</v>
      </c>
      <c r="J314" s="1">
        <v>0</v>
      </c>
      <c r="K314" s="1">
        <v>0</v>
      </c>
      <c r="L314" s="1">
        <v>5.3</v>
      </c>
      <c r="O314" s="2">
        <v>42620.4792592593</v>
      </c>
      <c r="P314" s="1">
        <v>2</v>
      </c>
      <c r="Q314" s="1">
        <v>1</v>
      </c>
      <c r="R314" s="1">
        <v>1.5</v>
      </c>
      <c r="S314" s="1">
        <v>4</v>
      </c>
      <c r="T314" s="1">
        <v>0</v>
      </c>
      <c r="U314" s="1">
        <v>0</v>
      </c>
      <c r="V314" s="1">
        <v>0</v>
      </c>
      <c r="W314" s="1">
        <v>6.4</v>
      </c>
      <c r="Z314" s="2">
        <v>42620.4792592593</v>
      </c>
      <c r="AA314" s="1">
        <v>26682.5</v>
      </c>
      <c r="AB314" s="1">
        <v>3123.9</v>
      </c>
      <c r="AC314" s="1">
        <v>581567.8</v>
      </c>
      <c r="AD314" s="1">
        <v>219471.6</v>
      </c>
      <c r="AE314" s="1">
        <v>0.1</v>
      </c>
      <c r="AF314" s="1">
        <v>110.9</v>
      </c>
      <c r="AG314" s="1">
        <v>0</v>
      </c>
      <c r="AH314" s="1">
        <v>3.7</v>
      </c>
    </row>
    <row r="315" spans="4:34">
      <c r="D315" s="2">
        <v>42620.4792708333</v>
      </c>
      <c r="E315" s="1">
        <v>0</v>
      </c>
      <c r="F315" s="1">
        <v>1</v>
      </c>
      <c r="G315" s="1">
        <v>0</v>
      </c>
      <c r="H315" s="1">
        <v>4.1</v>
      </c>
      <c r="I315" s="1">
        <v>0</v>
      </c>
      <c r="J315" s="1">
        <v>0</v>
      </c>
      <c r="K315" s="1">
        <v>0</v>
      </c>
      <c r="L315" s="1">
        <v>2.2</v>
      </c>
      <c r="O315" s="2">
        <v>42620.4792708333</v>
      </c>
      <c r="P315" s="1">
        <v>0</v>
      </c>
      <c r="Q315" s="1">
        <v>1</v>
      </c>
      <c r="R315" s="1">
        <v>0</v>
      </c>
      <c r="S315" s="1">
        <v>4.1</v>
      </c>
      <c r="T315" s="1">
        <v>0</v>
      </c>
      <c r="U315" s="1">
        <v>0</v>
      </c>
      <c r="V315" s="1">
        <v>0</v>
      </c>
      <c r="W315" s="1">
        <v>4.3</v>
      </c>
      <c r="Z315" s="2">
        <v>42620.4792708333</v>
      </c>
      <c r="AA315" s="1">
        <v>26116</v>
      </c>
      <c r="AB315" s="1">
        <v>469</v>
      </c>
      <c r="AC315" s="1">
        <v>478980.9</v>
      </c>
      <c r="AD315" s="1">
        <v>26867.5</v>
      </c>
      <c r="AE315" s="1">
        <v>0.1</v>
      </c>
      <c r="AF315" s="1">
        <v>96.5</v>
      </c>
      <c r="AG315" s="1">
        <v>0</v>
      </c>
      <c r="AH315" s="1">
        <v>3.6</v>
      </c>
    </row>
    <row r="316" spans="4:34">
      <c r="D316" s="2">
        <v>42620.4792824074</v>
      </c>
      <c r="E316" s="1">
        <v>16.7</v>
      </c>
      <c r="F316" s="1">
        <v>3.9</v>
      </c>
      <c r="G316" s="1">
        <v>402.6</v>
      </c>
      <c r="H316" s="1">
        <v>0</v>
      </c>
      <c r="I316" s="1">
        <v>0</v>
      </c>
      <c r="J316" s="1">
        <v>0</v>
      </c>
      <c r="K316" s="1">
        <v>0</v>
      </c>
      <c r="L316" s="1">
        <v>2</v>
      </c>
      <c r="O316" s="2">
        <v>42620.4792824074</v>
      </c>
      <c r="P316" s="1">
        <v>27.5</v>
      </c>
      <c r="Q316" s="1">
        <v>3.9</v>
      </c>
      <c r="R316" s="1">
        <v>863</v>
      </c>
      <c r="S316" s="1">
        <v>0</v>
      </c>
      <c r="T316" s="1">
        <v>0</v>
      </c>
      <c r="U316" s="1">
        <v>0.1</v>
      </c>
      <c r="V316" s="1">
        <v>0</v>
      </c>
      <c r="W316" s="1">
        <v>2.7</v>
      </c>
      <c r="Z316" s="2">
        <v>42620.4792824074</v>
      </c>
      <c r="AA316" s="1">
        <v>25697.3</v>
      </c>
      <c r="AB316" s="1">
        <v>1918.4</v>
      </c>
      <c r="AC316" s="1">
        <v>472092.8</v>
      </c>
      <c r="AD316" s="1">
        <v>195520</v>
      </c>
      <c r="AE316" s="1">
        <v>0.1</v>
      </c>
      <c r="AF316" s="1">
        <v>75.3</v>
      </c>
      <c r="AG316" s="1">
        <v>0</v>
      </c>
      <c r="AH316" s="1">
        <v>2.7</v>
      </c>
    </row>
    <row r="317" spans="4:34">
      <c r="D317" s="2">
        <v>42620.4792939815</v>
      </c>
      <c r="E317" s="1">
        <v>11.2</v>
      </c>
      <c r="F317" s="1">
        <v>4.1</v>
      </c>
      <c r="G317" s="1">
        <v>11.8</v>
      </c>
      <c r="H317" s="1">
        <v>0</v>
      </c>
      <c r="I317" s="1">
        <v>0</v>
      </c>
      <c r="J317" s="1">
        <v>0</v>
      </c>
      <c r="K317" s="1">
        <v>0</v>
      </c>
      <c r="L317" s="1">
        <v>1.3</v>
      </c>
      <c r="O317" s="2">
        <v>42620.4792939815</v>
      </c>
      <c r="P317" s="1">
        <v>9.1</v>
      </c>
      <c r="Q317" s="1">
        <v>4.1</v>
      </c>
      <c r="R317" s="1">
        <v>3.7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Z317" s="2">
        <v>42620.4792939815</v>
      </c>
      <c r="AA317" s="1">
        <v>25550.1</v>
      </c>
      <c r="AB317" s="1">
        <v>2997.2</v>
      </c>
      <c r="AC317" s="1">
        <v>538158.1</v>
      </c>
      <c r="AD317" s="1">
        <v>179693.1</v>
      </c>
      <c r="AE317" s="1">
        <v>0.1</v>
      </c>
      <c r="AF317" s="1">
        <v>133.3</v>
      </c>
      <c r="AG317" s="1">
        <v>0</v>
      </c>
      <c r="AH317" s="1">
        <v>4.7</v>
      </c>
    </row>
    <row r="318" spans="4:34">
      <c r="D318" s="2">
        <v>42620.4793055556</v>
      </c>
      <c r="E318" s="1">
        <v>8</v>
      </c>
      <c r="F318" s="1">
        <v>5</v>
      </c>
      <c r="G318" s="1">
        <v>2.1</v>
      </c>
      <c r="H318" s="1">
        <v>4</v>
      </c>
      <c r="I318" s="1">
        <v>0</v>
      </c>
      <c r="J318" s="1">
        <v>0</v>
      </c>
      <c r="K318" s="1">
        <v>0</v>
      </c>
      <c r="L318" s="1">
        <v>0.6</v>
      </c>
      <c r="O318" s="2">
        <v>42620.4793055556</v>
      </c>
      <c r="P318" s="1">
        <v>8</v>
      </c>
      <c r="Q318" s="1">
        <v>5</v>
      </c>
      <c r="R318" s="1">
        <v>2.1</v>
      </c>
      <c r="S318" s="1">
        <v>4</v>
      </c>
      <c r="T318" s="1">
        <v>0</v>
      </c>
      <c r="U318" s="1">
        <v>0</v>
      </c>
      <c r="V318" s="1">
        <v>0</v>
      </c>
      <c r="W318" s="1">
        <v>0.7</v>
      </c>
      <c r="Z318" s="2">
        <v>42620.4793055556</v>
      </c>
      <c r="AA318" s="1">
        <v>26545.3</v>
      </c>
      <c r="AB318" s="1">
        <v>506.6</v>
      </c>
      <c r="AC318" s="1">
        <v>543860.3</v>
      </c>
      <c r="AD318" s="1">
        <v>945.1</v>
      </c>
      <c r="AE318" s="1">
        <v>0.1</v>
      </c>
      <c r="AF318" s="1">
        <v>115.3</v>
      </c>
      <c r="AG318" s="1">
        <v>0</v>
      </c>
      <c r="AH318" s="1">
        <v>4.3</v>
      </c>
    </row>
    <row r="319" spans="4:34">
      <c r="D319" s="2">
        <v>42620.4793171296</v>
      </c>
      <c r="E319" s="1">
        <v>8</v>
      </c>
      <c r="F319" s="1">
        <v>4</v>
      </c>
      <c r="G319" s="1">
        <v>2.1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O319" s="2">
        <v>42620.4793171296</v>
      </c>
      <c r="P319" s="1">
        <v>8</v>
      </c>
      <c r="Q319" s="1">
        <v>4</v>
      </c>
      <c r="R319" s="1">
        <v>2.1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Z319" s="2">
        <v>42620.4793171296</v>
      </c>
      <c r="AA319" s="1">
        <v>13512.1</v>
      </c>
      <c r="AB319" s="1">
        <v>11903.3</v>
      </c>
      <c r="AC319" s="1">
        <v>237864.5</v>
      </c>
      <c r="AD319" s="1">
        <v>566292.2</v>
      </c>
      <c r="AE319" s="1">
        <v>0.1</v>
      </c>
      <c r="AF319" s="1">
        <v>37.5</v>
      </c>
      <c r="AG319" s="1">
        <v>0</v>
      </c>
      <c r="AH319" s="1">
        <v>1.5</v>
      </c>
    </row>
    <row r="320" spans="4:34">
      <c r="D320" s="2">
        <v>42620.4793287037</v>
      </c>
      <c r="E320" s="1">
        <v>7.8</v>
      </c>
      <c r="F320" s="1">
        <v>4.9</v>
      </c>
      <c r="G320" s="1">
        <v>2.1</v>
      </c>
      <c r="H320" s="1">
        <v>3.9</v>
      </c>
      <c r="I320" s="1">
        <v>0</v>
      </c>
      <c r="J320" s="1">
        <v>0</v>
      </c>
      <c r="K320" s="1">
        <v>0</v>
      </c>
      <c r="L320" s="1">
        <v>0.4</v>
      </c>
      <c r="O320" s="2">
        <v>42620.4793287037</v>
      </c>
      <c r="P320" s="1">
        <v>7.8</v>
      </c>
      <c r="Q320" s="1">
        <v>4.9</v>
      </c>
      <c r="R320" s="1">
        <v>2.1</v>
      </c>
      <c r="S320" s="1">
        <v>3.9</v>
      </c>
      <c r="T320" s="1">
        <v>0</v>
      </c>
      <c r="U320" s="1">
        <v>0</v>
      </c>
      <c r="V320" s="1">
        <v>0</v>
      </c>
      <c r="W320" s="1">
        <v>0.4</v>
      </c>
      <c r="Z320" s="2">
        <v>42620.4793287037</v>
      </c>
      <c r="AA320" s="1">
        <v>5485.4</v>
      </c>
      <c r="AB320" s="1">
        <v>12072.8</v>
      </c>
      <c r="AC320" s="1">
        <v>88151.9</v>
      </c>
      <c r="AD320" s="1">
        <v>1058987.1</v>
      </c>
      <c r="AE320" s="1">
        <v>0.1</v>
      </c>
      <c r="AF320" s="1">
        <v>24.1</v>
      </c>
      <c r="AG320" s="1">
        <v>0</v>
      </c>
      <c r="AH320" s="1">
        <v>1.4</v>
      </c>
    </row>
    <row r="321" spans="4:34">
      <c r="D321" s="2">
        <v>42620.4793402778</v>
      </c>
      <c r="E321" s="1">
        <v>8</v>
      </c>
      <c r="F321" s="1">
        <v>4</v>
      </c>
      <c r="G321" s="1">
        <v>2.2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O321" s="2">
        <v>42620.4793402778</v>
      </c>
      <c r="P321" s="1">
        <v>8</v>
      </c>
      <c r="Q321" s="1">
        <v>4</v>
      </c>
      <c r="R321" s="1">
        <v>2.2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Z321" s="2">
        <v>42620.4793402778</v>
      </c>
      <c r="AA321" s="1">
        <v>8979</v>
      </c>
      <c r="AB321" s="1">
        <v>15523.9</v>
      </c>
      <c r="AC321" s="1">
        <v>222971</v>
      </c>
      <c r="AD321" s="1">
        <v>1308096.4</v>
      </c>
      <c r="AE321" s="1">
        <v>0.1</v>
      </c>
      <c r="AF321" s="1">
        <v>44.4</v>
      </c>
      <c r="AG321" s="1">
        <v>0</v>
      </c>
      <c r="AH321" s="1">
        <v>1.8</v>
      </c>
    </row>
    <row r="322" spans="4:34">
      <c r="D322" s="2">
        <v>42620.4793518518</v>
      </c>
      <c r="E322" s="1">
        <v>10.1</v>
      </c>
      <c r="F322" s="1">
        <v>6.1</v>
      </c>
      <c r="G322" s="1">
        <v>7.8</v>
      </c>
      <c r="H322" s="1">
        <v>8.1</v>
      </c>
      <c r="I322" s="1">
        <v>0</v>
      </c>
      <c r="J322" s="1">
        <v>0</v>
      </c>
      <c r="K322" s="1">
        <v>0</v>
      </c>
      <c r="L322" s="1">
        <v>1.7</v>
      </c>
      <c r="O322" s="2">
        <v>42620.4793518518</v>
      </c>
      <c r="P322" s="1">
        <v>8.1</v>
      </c>
      <c r="Q322" s="1">
        <v>6.1</v>
      </c>
      <c r="R322" s="1">
        <v>2.2</v>
      </c>
      <c r="S322" s="1">
        <v>8.1</v>
      </c>
      <c r="T322" s="1">
        <v>0</v>
      </c>
      <c r="U322" s="1">
        <v>0</v>
      </c>
      <c r="V322" s="1">
        <v>0</v>
      </c>
      <c r="W322" s="1">
        <v>0.8</v>
      </c>
      <c r="Z322" s="2">
        <v>42620.4793518518</v>
      </c>
      <c r="AA322" s="1">
        <v>22671.6</v>
      </c>
      <c r="AB322" s="1">
        <v>4590.1</v>
      </c>
      <c r="AC322" s="1">
        <v>990586.9</v>
      </c>
      <c r="AD322" s="1">
        <v>364754.2</v>
      </c>
      <c r="AE322" s="1">
        <v>0.1</v>
      </c>
      <c r="AF322" s="1">
        <v>337.6</v>
      </c>
      <c r="AG322" s="1">
        <v>0</v>
      </c>
      <c r="AH322" s="1">
        <v>12.4</v>
      </c>
    </row>
    <row r="323" spans="4:34">
      <c r="D323" s="2">
        <v>42620.4793634259</v>
      </c>
      <c r="E323" s="1">
        <v>8</v>
      </c>
      <c r="F323" s="1">
        <v>5</v>
      </c>
      <c r="G323" s="1">
        <v>2.1</v>
      </c>
      <c r="H323" s="1">
        <v>4</v>
      </c>
      <c r="I323" s="1">
        <v>0</v>
      </c>
      <c r="J323" s="1">
        <v>0</v>
      </c>
      <c r="K323" s="1">
        <v>0</v>
      </c>
      <c r="L323" s="1">
        <v>0.5</v>
      </c>
      <c r="O323" s="2">
        <v>42620.4793634259</v>
      </c>
      <c r="P323" s="1">
        <v>8</v>
      </c>
      <c r="Q323" s="1">
        <v>5</v>
      </c>
      <c r="R323" s="1">
        <v>2.1</v>
      </c>
      <c r="S323" s="1">
        <v>4</v>
      </c>
      <c r="T323" s="1">
        <v>0</v>
      </c>
      <c r="U323" s="1">
        <v>0</v>
      </c>
      <c r="V323" s="1">
        <v>0</v>
      </c>
      <c r="W323" s="1">
        <v>0.4</v>
      </c>
      <c r="Z323" s="2">
        <v>42620.4793634259</v>
      </c>
      <c r="AA323" s="1">
        <v>23646.3</v>
      </c>
      <c r="AB323" s="1">
        <v>1670.4</v>
      </c>
      <c r="AC323" s="1">
        <v>524325.7</v>
      </c>
      <c r="AD323" s="1">
        <v>33718.5</v>
      </c>
      <c r="AE323" s="1">
        <v>0.1</v>
      </c>
      <c r="AF323" s="1">
        <v>89.3</v>
      </c>
      <c r="AG323" s="1">
        <v>0</v>
      </c>
      <c r="AH323" s="1">
        <v>3.5</v>
      </c>
    </row>
    <row r="324" spans="4:34">
      <c r="D324" s="2">
        <v>42620.479375</v>
      </c>
      <c r="E324" s="1">
        <v>8</v>
      </c>
      <c r="F324" s="1">
        <v>6</v>
      </c>
      <c r="G324" s="1">
        <v>2.1</v>
      </c>
      <c r="H324" s="1">
        <v>8</v>
      </c>
      <c r="I324" s="1">
        <v>0</v>
      </c>
      <c r="J324" s="1">
        <v>0</v>
      </c>
      <c r="K324" s="1">
        <v>0</v>
      </c>
      <c r="L324" s="1">
        <v>0.5</v>
      </c>
      <c r="O324" s="2">
        <v>42620.479375</v>
      </c>
      <c r="P324" s="1">
        <v>8</v>
      </c>
      <c r="Q324" s="1">
        <v>6</v>
      </c>
      <c r="R324" s="1">
        <v>2.1</v>
      </c>
      <c r="S324" s="1">
        <v>8</v>
      </c>
      <c r="T324" s="1">
        <v>0</v>
      </c>
      <c r="U324" s="1">
        <v>0</v>
      </c>
      <c r="V324" s="1">
        <v>0</v>
      </c>
      <c r="W324" s="1">
        <v>0.3</v>
      </c>
      <c r="Z324" s="2">
        <v>42620.479375</v>
      </c>
      <c r="AA324" s="1">
        <v>20302.1</v>
      </c>
      <c r="AB324" s="1">
        <v>1211.9</v>
      </c>
      <c r="AC324" s="1">
        <v>380223.8</v>
      </c>
      <c r="AD324" s="1">
        <v>68886.1</v>
      </c>
      <c r="AE324" s="1">
        <v>0.1</v>
      </c>
      <c r="AF324" s="1">
        <v>52.1</v>
      </c>
      <c r="AG324" s="1">
        <v>0</v>
      </c>
      <c r="AH324" s="1">
        <v>2.4</v>
      </c>
    </row>
    <row r="325" spans="4:34">
      <c r="D325" s="2">
        <v>42620.4793865741</v>
      </c>
      <c r="E325" s="1">
        <v>8.1</v>
      </c>
      <c r="F325" s="1">
        <v>4</v>
      </c>
      <c r="G325" s="1">
        <v>2.2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O325" s="2">
        <v>42620.4793865741</v>
      </c>
      <c r="P325" s="1">
        <v>8.1</v>
      </c>
      <c r="Q325" s="1">
        <v>4</v>
      </c>
      <c r="R325" s="1">
        <v>2.2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Z325" s="2">
        <v>42620.4793865741</v>
      </c>
      <c r="AA325" s="1">
        <v>20545.8</v>
      </c>
      <c r="AB325" s="1">
        <v>660.1</v>
      </c>
      <c r="AC325" s="1">
        <v>376787.2</v>
      </c>
      <c r="AD325" s="1">
        <v>18705.5</v>
      </c>
      <c r="AE325" s="1">
        <v>0.1</v>
      </c>
      <c r="AF325" s="1">
        <v>58.2</v>
      </c>
      <c r="AG325" s="1">
        <v>0</v>
      </c>
      <c r="AH325" s="1">
        <v>2.7</v>
      </c>
    </row>
    <row r="326" spans="4:34">
      <c r="D326" s="2">
        <v>42620.4793981481</v>
      </c>
      <c r="E326" s="1">
        <v>15.9</v>
      </c>
      <c r="F326" s="1">
        <v>10</v>
      </c>
      <c r="G326" s="1">
        <v>4.3</v>
      </c>
      <c r="H326" s="1">
        <v>8</v>
      </c>
      <c r="I326" s="1">
        <v>0</v>
      </c>
      <c r="J326" s="1">
        <v>0</v>
      </c>
      <c r="K326" s="1">
        <v>0</v>
      </c>
      <c r="L326" s="1">
        <v>0.4</v>
      </c>
      <c r="O326" s="2">
        <v>42620.4793981481</v>
      </c>
      <c r="P326" s="1">
        <v>15.9</v>
      </c>
      <c r="Q326" s="1">
        <v>10</v>
      </c>
      <c r="R326" s="1">
        <v>4.3</v>
      </c>
      <c r="S326" s="1">
        <v>8</v>
      </c>
      <c r="T326" s="1">
        <v>0</v>
      </c>
      <c r="U326" s="1">
        <v>0</v>
      </c>
      <c r="V326" s="1">
        <v>0</v>
      </c>
      <c r="W326" s="1">
        <v>0.3</v>
      </c>
      <c r="Z326" s="2">
        <v>42620.4793981481</v>
      </c>
      <c r="AA326" s="1">
        <v>21965.1</v>
      </c>
      <c r="AB326" s="1">
        <v>682</v>
      </c>
      <c r="AC326" s="1">
        <v>400446.4</v>
      </c>
      <c r="AD326" s="1">
        <v>22441</v>
      </c>
      <c r="AE326" s="1">
        <v>0.1</v>
      </c>
      <c r="AF326" s="1">
        <v>68.5</v>
      </c>
      <c r="AG326" s="1">
        <v>0</v>
      </c>
      <c r="AH326" s="1">
        <v>3</v>
      </c>
    </row>
    <row r="327" spans="4:34">
      <c r="D327" s="2">
        <v>42620.4794097222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O327" s="2">
        <v>42620.4794097222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Z327" s="2">
        <v>42620.4794097222</v>
      </c>
      <c r="AA327" s="1">
        <v>22346.4</v>
      </c>
      <c r="AB327" s="1">
        <v>3566.6</v>
      </c>
      <c r="AC327" s="1">
        <v>462983.5</v>
      </c>
      <c r="AD327" s="1">
        <v>387866.8</v>
      </c>
      <c r="AE327" s="1">
        <v>0.1</v>
      </c>
      <c r="AF327" s="1">
        <v>129.5</v>
      </c>
      <c r="AG327" s="1">
        <v>0</v>
      </c>
      <c r="AH327" s="1">
        <v>5</v>
      </c>
    </row>
    <row r="328" spans="4:34">
      <c r="D328" s="2">
        <v>42620.4794212963</v>
      </c>
      <c r="E328" s="1">
        <v>17.4</v>
      </c>
      <c r="F328" s="1">
        <v>8.7</v>
      </c>
      <c r="G328" s="1">
        <v>16.2</v>
      </c>
      <c r="H328" s="1">
        <v>3.9</v>
      </c>
      <c r="I328" s="1">
        <v>0</v>
      </c>
      <c r="J328" s="1">
        <v>0</v>
      </c>
      <c r="K328" s="1">
        <v>0</v>
      </c>
      <c r="L328" s="1">
        <v>0.2</v>
      </c>
      <c r="O328" s="2">
        <v>42620.4794212963</v>
      </c>
      <c r="P328" s="1">
        <v>17.4</v>
      </c>
      <c r="Q328" s="1">
        <v>8.7</v>
      </c>
      <c r="R328" s="1">
        <v>5.1</v>
      </c>
      <c r="S328" s="1">
        <v>3.9</v>
      </c>
      <c r="T328" s="1">
        <v>0</v>
      </c>
      <c r="U328" s="1">
        <v>0</v>
      </c>
      <c r="V328" s="1">
        <v>0</v>
      </c>
      <c r="W328" s="1">
        <v>0.6</v>
      </c>
      <c r="Z328" s="2">
        <v>42620.4794212963</v>
      </c>
      <c r="AA328" s="1">
        <v>20998.7</v>
      </c>
      <c r="AB328" s="1">
        <v>693.2</v>
      </c>
      <c r="AC328" s="1">
        <v>324945.9</v>
      </c>
      <c r="AD328" s="1">
        <v>6116.4</v>
      </c>
      <c r="AE328" s="1">
        <v>0.1</v>
      </c>
      <c r="AF328" s="1">
        <v>45.4</v>
      </c>
      <c r="AG328" s="1">
        <v>0</v>
      </c>
      <c r="AH328" s="1">
        <v>2.1</v>
      </c>
    </row>
    <row r="329" spans="4:34">
      <c r="D329" s="2">
        <v>42620.4794328704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O329" s="2">
        <v>42620.4794328704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Z329" s="2">
        <v>42620.4794328704</v>
      </c>
      <c r="AA329" s="1">
        <v>21846.7</v>
      </c>
      <c r="AB329" s="1">
        <v>1001.1</v>
      </c>
      <c r="AC329" s="1">
        <v>471407</v>
      </c>
      <c r="AD329" s="1">
        <v>31859.7</v>
      </c>
      <c r="AE329" s="1">
        <v>0.1</v>
      </c>
      <c r="AF329" s="1">
        <v>121.1</v>
      </c>
      <c r="AG329" s="1">
        <v>0</v>
      </c>
      <c r="AH329" s="1">
        <v>5.3</v>
      </c>
    </row>
    <row r="330" spans="4:34">
      <c r="D330" s="2">
        <v>42620.4805324074</v>
      </c>
      <c r="E330" s="1">
        <v>15.7</v>
      </c>
      <c r="F330" s="1">
        <v>92.9</v>
      </c>
      <c r="G330" s="1">
        <v>210.9</v>
      </c>
      <c r="H330" s="1">
        <v>1535.7</v>
      </c>
      <c r="I330" s="1">
        <v>0</v>
      </c>
      <c r="J330" s="1">
        <v>3.6</v>
      </c>
      <c r="K330" s="1">
        <v>0</v>
      </c>
      <c r="L330" s="1">
        <v>32.7</v>
      </c>
      <c r="O330" s="2">
        <v>42620.4805324074</v>
      </c>
      <c r="P330" s="1">
        <v>17.7</v>
      </c>
      <c r="Q330" s="1">
        <v>102.3</v>
      </c>
      <c r="R330" s="1">
        <v>384.7</v>
      </c>
      <c r="S330" s="1">
        <v>1564.5</v>
      </c>
      <c r="T330" s="1">
        <v>0</v>
      </c>
      <c r="U330" s="1">
        <v>4.6</v>
      </c>
      <c r="V330" s="1">
        <v>0</v>
      </c>
      <c r="W330" s="1">
        <v>38.6</v>
      </c>
      <c r="Z330" s="2">
        <v>42620.4805324074</v>
      </c>
      <c r="AA330" s="1">
        <v>15054.6</v>
      </c>
      <c r="AB330" s="1">
        <v>5623.4</v>
      </c>
      <c r="AC330" s="1">
        <v>176670.5</v>
      </c>
      <c r="AD330" s="1">
        <v>296694.4</v>
      </c>
      <c r="AE330" s="1">
        <v>0.1</v>
      </c>
      <c r="AF330" s="1">
        <v>29.3</v>
      </c>
      <c r="AG330" s="1">
        <v>0</v>
      </c>
      <c r="AH330" s="1">
        <v>1.4</v>
      </c>
    </row>
    <row r="331" spans="4:34">
      <c r="D331" s="2">
        <v>42620.4805439815</v>
      </c>
      <c r="E331" s="1">
        <v>1</v>
      </c>
      <c r="F331" s="1">
        <v>2</v>
      </c>
      <c r="G331" s="1">
        <v>4</v>
      </c>
      <c r="H331" s="1">
        <v>8</v>
      </c>
      <c r="I331" s="1">
        <v>0</v>
      </c>
      <c r="J331" s="1">
        <v>0</v>
      </c>
      <c r="K331" s="1">
        <v>0</v>
      </c>
      <c r="L331" s="1">
        <v>4.6</v>
      </c>
      <c r="O331" s="2">
        <v>42620.4805439815</v>
      </c>
      <c r="P331" s="1">
        <v>0</v>
      </c>
      <c r="Q331" s="1">
        <v>2</v>
      </c>
      <c r="R331" s="1">
        <v>0</v>
      </c>
      <c r="S331" s="1">
        <v>8</v>
      </c>
      <c r="T331" s="1">
        <v>0</v>
      </c>
      <c r="U331" s="1">
        <v>0</v>
      </c>
      <c r="V331" s="1">
        <v>0</v>
      </c>
      <c r="W331" s="1">
        <v>10.1</v>
      </c>
      <c r="Z331" s="2">
        <v>42620.4805439815</v>
      </c>
      <c r="AA331" s="1">
        <v>15907.2</v>
      </c>
      <c r="AB331" s="1">
        <v>663.8</v>
      </c>
      <c r="AC331" s="1">
        <v>159852.3</v>
      </c>
      <c r="AD331" s="1">
        <v>13393</v>
      </c>
      <c r="AE331" s="1">
        <v>0.1</v>
      </c>
      <c r="AF331" s="1">
        <v>30.9</v>
      </c>
      <c r="AG331" s="1">
        <v>0</v>
      </c>
      <c r="AH331" s="1">
        <v>1.9</v>
      </c>
    </row>
    <row r="332" spans="4:34">
      <c r="D332" s="2">
        <v>42620.4805555556</v>
      </c>
      <c r="E332" s="1">
        <v>52.2</v>
      </c>
      <c r="F332" s="1">
        <v>2</v>
      </c>
      <c r="G332" s="1">
        <v>2038.7</v>
      </c>
      <c r="H332" s="1">
        <v>8</v>
      </c>
      <c r="I332" s="1">
        <v>0</v>
      </c>
      <c r="J332" s="1">
        <v>1.3</v>
      </c>
      <c r="K332" s="1">
        <v>0</v>
      </c>
      <c r="L332" s="1">
        <v>24.5</v>
      </c>
      <c r="O332" s="2">
        <v>42620.4805555556</v>
      </c>
      <c r="P332" s="1">
        <v>66.3</v>
      </c>
      <c r="Q332" s="1">
        <v>2</v>
      </c>
      <c r="R332" s="1">
        <v>1551.6</v>
      </c>
      <c r="S332" s="1">
        <v>8</v>
      </c>
      <c r="T332" s="1">
        <v>0</v>
      </c>
      <c r="U332" s="1">
        <v>2</v>
      </c>
      <c r="V332" s="1">
        <v>0</v>
      </c>
      <c r="W332" s="1">
        <v>28.9</v>
      </c>
      <c r="Z332" s="2">
        <v>42620.4805555556</v>
      </c>
      <c r="AA332" s="1">
        <v>16707.3</v>
      </c>
      <c r="AB332" s="1">
        <v>1546.5</v>
      </c>
      <c r="AC332" s="1">
        <v>311903</v>
      </c>
      <c r="AD332" s="1">
        <v>42450.5</v>
      </c>
      <c r="AE332" s="1">
        <v>0.1</v>
      </c>
      <c r="AF332" s="1">
        <v>51.3</v>
      </c>
      <c r="AG332" s="1">
        <v>0</v>
      </c>
      <c r="AH332" s="1">
        <v>2.8</v>
      </c>
    </row>
    <row r="333" spans="4:34">
      <c r="D333" s="2">
        <v>42620.4805671296</v>
      </c>
      <c r="E333" s="1">
        <v>17.4</v>
      </c>
      <c r="F333" s="1">
        <v>2</v>
      </c>
      <c r="G333" s="1">
        <v>478.9</v>
      </c>
      <c r="H333" s="1">
        <v>8.2</v>
      </c>
      <c r="I333" s="1">
        <v>0</v>
      </c>
      <c r="J333" s="1">
        <v>0.2</v>
      </c>
      <c r="K333" s="1">
        <v>0</v>
      </c>
      <c r="L333" s="1">
        <v>9.8</v>
      </c>
      <c r="O333" s="2">
        <v>42620.4805671296</v>
      </c>
      <c r="P333" s="1">
        <v>9.2</v>
      </c>
      <c r="Q333" s="1">
        <v>2</v>
      </c>
      <c r="R333" s="1">
        <v>457.4</v>
      </c>
      <c r="S333" s="1">
        <v>8.2</v>
      </c>
      <c r="T333" s="1">
        <v>0</v>
      </c>
      <c r="U333" s="1">
        <v>0.1</v>
      </c>
      <c r="V333" s="1">
        <v>0</v>
      </c>
      <c r="W333" s="1">
        <v>4.9</v>
      </c>
      <c r="Z333" s="2">
        <v>42620.4805671296</v>
      </c>
      <c r="AA333" s="1">
        <v>18847.1</v>
      </c>
      <c r="AB333" s="1">
        <v>1385.1</v>
      </c>
      <c r="AC333" s="1">
        <v>228771.9</v>
      </c>
      <c r="AD333" s="1">
        <v>9998.8</v>
      </c>
      <c r="AE333" s="1">
        <v>0.1</v>
      </c>
      <c r="AF333" s="1">
        <v>36.1</v>
      </c>
      <c r="AG333" s="1">
        <v>0</v>
      </c>
      <c r="AH333" s="1">
        <v>1.8</v>
      </c>
    </row>
    <row r="334" spans="4:34">
      <c r="D334" s="2">
        <v>42620.4805787037</v>
      </c>
      <c r="E334" s="1">
        <v>0</v>
      </c>
      <c r="F334" s="1">
        <v>1</v>
      </c>
      <c r="G334" s="1">
        <v>0</v>
      </c>
      <c r="H334" s="1">
        <v>4</v>
      </c>
      <c r="I334" s="1">
        <v>0</v>
      </c>
      <c r="J334" s="1">
        <v>0</v>
      </c>
      <c r="K334" s="1">
        <v>0</v>
      </c>
      <c r="L334" s="1">
        <v>4.2</v>
      </c>
      <c r="O334" s="2">
        <v>42620.4805787037</v>
      </c>
      <c r="P334" s="1">
        <v>0</v>
      </c>
      <c r="Q334" s="1">
        <v>1</v>
      </c>
      <c r="R334" s="1">
        <v>0</v>
      </c>
      <c r="S334" s="1">
        <v>4</v>
      </c>
      <c r="T334" s="1">
        <v>0</v>
      </c>
      <c r="U334" s="1">
        <v>0</v>
      </c>
      <c r="V334" s="1">
        <v>0</v>
      </c>
      <c r="W334" s="1">
        <v>3.2</v>
      </c>
      <c r="Z334" s="2">
        <v>42620.4805787037</v>
      </c>
      <c r="AA334" s="1">
        <v>13725.7</v>
      </c>
      <c r="AB334" s="1">
        <v>1974.5</v>
      </c>
      <c r="AC334" s="1">
        <v>167248.9</v>
      </c>
      <c r="AD334" s="1">
        <v>25016.3</v>
      </c>
      <c r="AE334" s="1">
        <v>0.1</v>
      </c>
      <c r="AF334" s="1">
        <v>14</v>
      </c>
      <c r="AG334" s="1">
        <v>0</v>
      </c>
      <c r="AH334" s="1">
        <v>0.9</v>
      </c>
    </row>
    <row r="335" spans="4:34">
      <c r="D335" s="2">
        <v>42620.4805902778</v>
      </c>
      <c r="E335" s="1">
        <v>53.9</v>
      </c>
      <c r="F335" s="1">
        <v>4.7</v>
      </c>
      <c r="G335" s="1">
        <v>936.8</v>
      </c>
      <c r="H335" s="1">
        <v>3.8</v>
      </c>
      <c r="I335" s="1">
        <v>0</v>
      </c>
      <c r="J335" s="1">
        <v>0.9</v>
      </c>
      <c r="K335" s="1">
        <v>0</v>
      </c>
      <c r="L335" s="1">
        <v>14.9</v>
      </c>
      <c r="O335" s="2">
        <v>42620.4805902778</v>
      </c>
      <c r="P335" s="1">
        <v>35</v>
      </c>
      <c r="Q335" s="1">
        <v>4.7</v>
      </c>
      <c r="R335" s="1">
        <v>583</v>
      </c>
      <c r="S335" s="1">
        <v>3.8</v>
      </c>
      <c r="T335" s="1">
        <v>0</v>
      </c>
      <c r="U335" s="1">
        <v>0.5</v>
      </c>
      <c r="V335" s="1">
        <v>0</v>
      </c>
      <c r="W335" s="1">
        <v>11.7</v>
      </c>
      <c r="Z335" s="2">
        <v>42620.4805902778</v>
      </c>
      <c r="AA335" s="1">
        <v>14208</v>
      </c>
      <c r="AB335" s="1">
        <v>1080.4</v>
      </c>
      <c r="AC335" s="1">
        <v>221879.7</v>
      </c>
      <c r="AD335" s="1">
        <v>48582.8</v>
      </c>
      <c r="AE335" s="1">
        <v>0.1</v>
      </c>
      <c r="AF335" s="1">
        <v>27.7</v>
      </c>
      <c r="AG335" s="1">
        <v>0</v>
      </c>
      <c r="AH335" s="1">
        <v>1.8</v>
      </c>
    </row>
    <row r="336" spans="4:34">
      <c r="D336" s="2">
        <v>42620.4806018519</v>
      </c>
      <c r="E336" s="1">
        <v>42.4</v>
      </c>
      <c r="F336" s="1">
        <v>5.2</v>
      </c>
      <c r="G336" s="1">
        <v>278</v>
      </c>
      <c r="H336" s="1">
        <v>4.1</v>
      </c>
      <c r="I336" s="1">
        <v>0</v>
      </c>
      <c r="J336" s="1">
        <v>1.1</v>
      </c>
      <c r="K336" s="1">
        <v>0</v>
      </c>
      <c r="L336" s="1">
        <v>22.3</v>
      </c>
      <c r="O336" s="2">
        <v>42620.4806018519</v>
      </c>
      <c r="P336" s="1">
        <v>24.8</v>
      </c>
      <c r="Q336" s="1">
        <v>5.2</v>
      </c>
      <c r="R336" s="1">
        <v>207.3</v>
      </c>
      <c r="S336" s="1">
        <v>4.1</v>
      </c>
      <c r="T336" s="1">
        <v>0</v>
      </c>
      <c r="U336" s="1">
        <v>0.4</v>
      </c>
      <c r="V336" s="1">
        <v>0</v>
      </c>
      <c r="W336" s="1">
        <v>13.1</v>
      </c>
      <c r="Z336" s="2">
        <v>42620.4806018519</v>
      </c>
      <c r="AA336" s="1">
        <v>15016.5</v>
      </c>
      <c r="AB336" s="1">
        <v>599.1</v>
      </c>
      <c r="AC336" s="1">
        <v>182401.5</v>
      </c>
      <c r="AD336" s="1">
        <v>12833.8</v>
      </c>
      <c r="AE336" s="1">
        <v>0.1</v>
      </c>
      <c r="AF336" s="1">
        <v>23.1</v>
      </c>
      <c r="AG336" s="1">
        <v>0</v>
      </c>
      <c r="AH336" s="1">
        <v>1.5</v>
      </c>
    </row>
    <row r="337" spans="4:34">
      <c r="D337" s="2">
        <v>42620.4806134259</v>
      </c>
      <c r="E337" s="1">
        <v>8</v>
      </c>
      <c r="F337" s="1">
        <v>6</v>
      </c>
      <c r="G337" s="1">
        <v>2.2</v>
      </c>
      <c r="H337" s="1">
        <v>8</v>
      </c>
      <c r="I337" s="1">
        <v>0</v>
      </c>
      <c r="J337" s="1">
        <v>0</v>
      </c>
      <c r="K337" s="1">
        <v>0</v>
      </c>
      <c r="L337" s="1">
        <v>0.8</v>
      </c>
      <c r="O337" s="2">
        <v>42620.4806134259</v>
      </c>
      <c r="P337" s="1">
        <v>8</v>
      </c>
      <c r="Q337" s="1">
        <v>6</v>
      </c>
      <c r="R337" s="1">
        <v>2.2</v>
      </c>
      <c r="S337" s="1">
        <v>8</v>
      </c>
      <c r="T337" s="1">
        <v>0</v>
      </c>
      <c r="U337" s="1">
        <v>0</v>
      </c>
      <c r="V337" s="1">
        <v>0</v>
      </c>
      <c r="W337" s="1">
        <v>0.4</v>
      </c>
      <c r="Z337" s="2">
        <v>42620.4806134259</v>
      </c>
      <c r="AA337" s="1">
        <v>17425</v>
      </c>
      <c r="AB337" s="1">
        <v>349.7</v>
      </c>
      <c r="AC337" s="1">
        <v>288975.1</v>
      </c>
      <c r="AD337" s="1">
        <v>10275.3</v>
      </c>
      <c r="AE337" s="1">
        <v>0.1</v>
      </c>
      <c r="AF337" s="1">
        <v>47</v>
      </c>
      <c r="AG337" s="1">
        <v>0</v>
      </c>
      <c r="AH337" s="1">
        <v>2.6</v>
      </c>
    </row>
    <row r="338" spans="4:34">
      <c r="D338" s="2">
        <v>42620.480625</v>
      </c>
      <c r="E338" s="1">
        <v>8</v>
      </c>
      <c r="F338" s="1">
        <v>8</v>
      </c>
      <c r="G338" s="1">
        <v>2.1</v>
      </c>
      <c r="H338" s="1">
        <v>16.1</v>
      </c>
      <c r="I338" s="1">
        <v>0</v>
      </c>
      <c r="J338" s="1">
        <v>0</v>
      </c>
      <c r="K338" s="1">
        <v>0</v>
      </c>
      <c r="L338" s="1">
        <v>1</v>
      </c>
      <c r="O338" s="2">
        <v>42620.480625</v>
      </c>
      <c r="P338" s="1">
        <v>9</v>
      </c>
      <c r="Q338" s="1">
        <v>8</v>
      </c>
      <c r="R338" s="1">
        <v>130.6</v>
      </c>
      <c r="S338" s="1">
        <v>16.1</v>
      </c>
      <c r="T338" s="1">
        <v>0</v>
      </c>
      <c r="U338" s="1">
        <v>0</v>
      </c>
      <c r="V338" s="1">
        <v>0</v>
      </c>
      <c r="W338" s="1">
        <v>1.6</v>
      </c>
      <c r="Z338" s="2">
        <v>42620.480625</v>
      </c>
      <c r="AA338" s="1">
        <v>17653</v>
      </c>
      <c r="AB338" s="1">
        <v>810.6</v>
      </c>
      <c r="AC338" s="1">
        <v>215540</v>
      </c>
      <c r="AD338" s="1">
        <v>47417</v>
      </c>
      <c r="AE338" s="1">
        <v>0.1</v>
      </c>
      <c r="AF338" s="1">
        <v>29.6</v>
      </c>
      <c r="AG338" s="1">
        <v>0</v>
      </c>
      <c r="AH338" s="1">
        <v>1.6</v>
      </c>
    </row>
    <row r="339" spans="4:34">
      <c r="D339" s="2">
        <v>42620.4806365741</v>
      </c>
      <c r="E339" s="1">
        <v>12</v>
      </c>
      <c r="F339" s="1">
        <v>11</v>
      </c>
      <c r="G339" s="1">
        <v>3.2</v>
      </c>
      <c r="H339" s="1">
        <v>20</v>
      </c>
      <c r="I339" s="1">
        <v>0</v>
      </c>
      <c r="J339" s="1">
        <v>0</v>
      </c>
      <c r="K339" s="1">
        <v>0</v>
      </c>
      <c r="L339" s="1">
        <v>1.1</v>
      </c>
      <c r="O339" s="2">
        <v>42620.4806365741</v>
      </c>
      <c r="P339" s="1">
        <v>8</v>
      </c>
      <c r="Q339" s="1">
        <v>9</v>
      </c>
      <c r="R339" s="1">
        <v>2.1</v>
      </c>
      <c r="S339" s="1">
        <v>20</v>
      </c>
      <c r="T339" s="1">
        <v>0</v>
      </c>
      <c r="U339" s="1">
        <v>0</v>
      </c>
      <c r="V339" s="1">
        <v>0</v>
      </c>
      <c r="W339" s="1">
        <v>1.2</v>
      </c>
      <c r="Z339" s="2">
        <v>42620.4806365741</v>
      </c>
      <c r="AA339" s="1">
        <v>20001.1</v>
      </c>
      <c r="AB339" s="1">
        <v>573</v>
      </c>
      <c r="AC339" s="1">
        <v>289218.1</v>
      </c>
      <c r="AD339" s="1">
        <v>12581.4</v>
      </c>
      <c r="AE339" s="1">
        <v>0.1</v>
      </c>
      <c r="AF339" s="1">
        <v>30.7</v>
      </c>
      <c r="AG339" s="1">
        <v>0</v>
      </c>
      <c r="AH339" s="1">
        <v>1.5</v>
      </c>
    </row>
    <row r="340" spans="4:34">
      <c r="D340" s="2">
        <v>42620.4806481482</v>
      </c>
      <c r="E340" s="1">
        <v>4.1</v>
      </c>
      <c r="F340" s="1">
        <v>3.1</v>
      </c>
      <c r="G340" s="1">
        <v>1.1</v>
      </c>
      <c r="H340" s="1">
        <v>4.1</v>
      </c>
      <c r="I340" s="1">
        <v>0</v>
      </c>
      <c r="J340" s="1">
        <v>0</v>
      </c>
      <c r="K340" s="1">
        <v>0</v>
      </c>
      <c r="L340" s="1">
        <v>0.8</v>
      </c>
      <c r="O340" s="2">
        <v>42620.4806481482</v>
      </c>
      <c r="P340" s="1">
        <v>8.2</v>
      </c>
      <c r="Q340" s="1">
        <v>5.1</v>
      </c>
      <c r="R340" s="1">
        <v>2.2</v>
      </c>
      <c r="S340" s="1">
        <v>4.1</v>
      </c>
      <c r="T340" s="1">
        <v>0</v>
      </c>
      <c r="U340" s="1">
        <v>0</v>
      </c>
      <c r="V340" s="1">
        <v>0</v>
      </c>
      <c r="W340" s="1">
        <v>0.1</v>
      </c>
      <c r="Z340" s="2">
        <v>42620.4806481482</v>
      </c>
      <c r="AA340" s="1">
        <v>14231.3</v>
      </c>
      <c r="AB340" s="1">
        <v>723</v>
      </c>
      <c r="AC340" s="1">
        <v>166193.1</v>
      </c>
      <c r="AD340" s="1">
        <v>35358.4</v>
      </c>
      <c r="AE340" s="1">
        <v>0.1</v>
      </c>
      <c r="AF340" s="1">
        <v>20.3</v>
      </c>
      <c r="AG340" s="1">
        <v>0</v>
      </c>
      <c r="AH340" s="1">
        <v>1.4</v>
      </c>
    </row>
    <row r="341" spans="4:34">
      <c r="D341" s="2">
        <v>42620.4806597222</v>
      </c>
      <c r="E341" s="1">
        <v>15.7</v>
      </c>
      <c r="F341" s="1">
        <v>7.8</v>
      </c>
      <c r="G341" s="1">
        <v>4.2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O341" s="2">
        <v>42620.4806597222</v>
      </c>
      <c r="P341" s="1">
        <v>15.7</v>
      </c>
      <c r="Q341" s="1">
        <v>7.8</v>
      </c>
      <c r="R341" s="1">
        <v>4.2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Z341" s="2">
        <v>42620.4806597222</v>
      </c>
      <c r="AA341" s="1">
        <v>17460.2</v>
      </c>
      <c r="AB341" s="1">
        <v>1111.4</v>
      </c>
      <c r="AC341" s="1">
        <v>219547</v>
      </c>
      <c r="AD341" s="1">
        <v>74724.8</v>
      </c>
      <c r="AE341" s="1">
        <v>0.1</v>
      </c>
      <c r="AF341" s="1">
        <v>31.9</v>
      </c>
      <c r="AG341" s="1">
        <v>0</v>
      </c>
      <c r="AH341" s="1">
        <v>1.7</v>
      </c>
    </row>
    <row r="342" spans="4:34">
      <c r="D342" s="2">
        <v>42620.4806712963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O342" s="2">
        <v>42620.4806712963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Z342" s="2">
        <v>42620.4806712963</v>
      </c>
      <c r="AA342" s="1">
        <v>16354.3</v>
      </c>
      <c r="AB342" s="1">
        <v>847.1</v>
      </c>
      <c r="AC342" s="1">
        <v>276570.2</v>
      </c>
      <c r="AD342" s="1">
        <v>23408.8</v>
      </c>
      <c r="AE342" s="1">
        <v>0.1</v>
      </c>
      <c r="AF342" s="1">
        <v>45.4</v>
      </c>
      <c r="AG342" s="1">
        <v>0</v>
      </c>
      <c r="AH342" s="1">
        <v>2.6</v>
      </c>
    </row>
    <row r="343" spans="4:34">
      <c r="D343" s="2">
        <v>42620.4806828704</v>
      </c>
      <c r="E343" s="1">
        <v>15.6</v>
      </c>
      <c r="F343" s="1">
        <v>8.8</v>
      </c>
      <c r="G343" s="1">
        <v>4.2</v>
      </c>
      <c r="H343" s="1">
        <v>3.9</v>
      </c>
      <c r="I343" s="1">
        <v>0</v>
      </c>
      <c r="J343" s="1">
        <v>0</v>
      </c>
      <c r="K343" s="1">
        <v>0</v>
      </c>
      <c r="L343" s="1">
        <v>0.2</v>
      </c>
      <c r="O343" s="2">
        <v>42620.4806828704</v>
      </c>
      <c r="P343" s="1">
        <v>15.6</v>
      </c>
      <c r="Q343" s="1">
        <v>8.8</v>
      </c>
      <c r="R343" s="1">
        <v>4.2</v>
      </c>
      <c r="S343" s="1">
        <v>3.9</v>
      </c>
      <c r="T343" s="1">
        <v>0</v>
      </c>
      <c r="U343" s="1">
        <v>0</v>
      </c>
      <c r="V343" s="1">
        <v>0</v>
      </c>
      <c r="W343" s="1">
        <v>0.2</v>
      </c>
      <c r="Z343" s="2">
        <v>42620.4806828704</v>
      </c>
      <c r="AA343" s="1">
        <v>19464.2</v>
      </c>
      <c r="AB343" s="1">
        <v>859.4</v>
      </c>
      <c r="AC343" s="1">
        <v>179139.8</v>
      </c>
      <c r="AD343" s="1">
        <v>25438.4</v>
      </c>
      <c r="AE343" s="1">
        <v>0.1</v>
      </c>
      <c r="AF343" s="1">
        <v>39.7</v>
      </c>
      <c r="AG343" s="1">
        <v>0</v>
      </c>
      <c r="AH343" s="1">
        <v>2</v>
      </c>
    </row>
    <row r="344" spans="4:34">
      <c r="D344" s="2">
        <v>42620.4806944444</v>
      </c>
      <c r="E344" s="1">
        <v>3</v>
      </c>
      <c r="F344" s="1">
        <v>0</v>
      </c>
      <c r="G344" s="1">
        <v>4</v>
      </c>
      <c r="H344" s="1">
        <v>0</v>
      </c>
      <c r="I344" s="1">
        <v>0</v>
      </c>
      <c r="J344" s="1">
        <v>0</v>
      </c>
      <c r="K344" s="1">
        <v>0</v>
      </c>
      <c r="L344" s="1">
        <v>0.2</v>
      </c>
      <c r="O344" s="2">
        <v>42620.4806944444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Z344" s="2">
        <v>42620.4806944444</v>
      </c>
      <c r="AA344" s="1">
        <v>15985.3</v>
      </c>
      <c r="AB344" s="1">
        <v>5840</v>
      </c>
      <c r="AC344" s="1">
        <v>208799.5</v>
      </c>
      <c r="AD344" s="1">
        <v>267567</v>
      </c>
      <c r="AE344" s="1">
        <v>0.1</v>
      </c>
      <c r="AF344" s="1">
        <v>42.1</v>
      </c>
      <c r="AG344" s="1">
        <v>0</v>
      </c>
      <c r="AH344" s="1">
        <v>1.9</v>
      </c>
    </row>
    <row r="345" spans="4:34">
      <c r="D345" s="2">
        <v>42620.4807060185</v>
      </c>
      <c r="E345" s="1">
        <v>16.1</v>
      </c>
      <c r="F345" s="1">
        <v>8.1</v>
      </c>
      <c r="G345" s="1">
        <v>4.3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O345" s="2">
        <v>42620.4807060185</v>
      </c>
      <c r="P345" s="1">
        <v>16.1</v>
      </c>
      <c r="Q345" s="1">
        <v>8.1</v>
      </c>
      <c r="R345" s="1">
        <v>4.3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Z345" s="2">
        <v>42620.4807060185</v>
      </c>
      <c r="AA345" s="1">
        <v>5090.1</v>
      </c>
      <c r="AB345" s="1">
        <v>15986.3</v>
      </c>
      <c r="AC345" s="1">
        <v>53154.2</v>
      </c>
      <c r="AD345" s="1">
        <v>663078.1</v>
      </c>
      <c r="AE345" s="1">
        <v>0.1</v>
      </c>
      <c r="AF345" s="1">
        <v>18.7</v>
      </c>
      <c r="AG345" s="1">
        <v>0</v>
      </c>
      <c r="AH345" s="1">
        <v>0.9</v>
      </c>
    </row>
    <row r="346" spans="4:34">
      <c r="D346" s="2">
        <v>42620.4807175926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O346" s="2">
        <v>42620.4807175926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Z346" s="2">
        <v>42620.4807175926</v>
      </c>
      <c r="AA346" s="1">
        <v>1841.9</v>
      </c>
      <c r="AB346" s="1">
        <v>12711</v>
      </c>
      <c r="AC346" s="1">
        <v>18687.7</v>
      </c>
      <c r="AD346" s="1">
        <v>957125.7</v>
      </c>
      <c r="AE346" s="1">
        <v>0.1</v>
      </c>
      <c r="AF346" s="1">
        <v>16.1</v>
      </c>
      <c r="AG346" s="1">
        <v>0</v>
      </c>
      <c r="AH346" s="1">
        <v>1.1</v>
      </c>
    </row>
    <row r="347" spans="4:34">
      <c r="D347" s="2">
        <v>42620.4807291667</v>
      </c>
      <c r="E347" s="1">
        <v>16.4</v>
      </c>
      <c r="F347" s="1">
        <v>8.2</v>
      </c>
      <c r="G347" s="1">
        <v>4.4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O347" s="2">
        <v>42620.4807291667</v>
      </c>
      <c r="P347" s="1">
        <v>16.4</v>
      </c>
      <c r="Q347" s="1">
        <v>8.2</v>
      </c>
      <c r="R347" s="1">
        <v>4.4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Z347" s="2">
        <v>42620.4807291667</v>
      </c>
      <c r="AA347" s="1">
        <v>14010.3</v>
      </c>
      <c r="AB347" s="1">
        <v>7480.2</v>
      </c>
      <c r="AC347" s="1">
        <v>335236.2</v>
      </c>
      <c r="AD347" s="1">
        <v>448067.2</v>
      </c>
      <c r="AE347" s="1">
        <v>0.1</v>
      </c>
      <c r="AF347" s="1">
        <v>80</v>
      </c>
      <c r="AG347" s="1">
        <v>0</v>
      </c>
      <c r="AH347" s="1">
        <v>3.7</v>
      </c>
    </row>
    <row r="348" spans="4:34">
      <c r="D348" s="2">
        <v>42620.4807407407</v>
      </c>
      <c r="E348" s="1">
        <v>7.9</v>
      </c>
      <c r="F348" s="1">
        <v>3.9</v>
      </c>
      <c r="G348" s="1">
        <v>2.1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O348" s="2">
        <v>42620.4807407407</v>
      </c>
      <c r="P348" s="1">
        <v>7.9</v>
      </c>
      <c r="Q348" s="1">
        <v>3.9</v>
      </c>
      <c r="R348" s="1">
        <v>2.1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Z348" s="2">
        <v>42620.4807407407</v>
      </c>
      <c r="AA348" s="1">
        <v>15171.8</v>
      </c>
      <c r="AB348" s="1">
        <v>1978.9</v>
      </c>
      <c r="AC348" s="1">
        <v>171158.2</v>
      </c>
      <c r="AD348" s="1">
        <v>50020.1</v>
      </c>
      <c r="AE348" s="1">
        <v>0.1</v>
      </c>
      <c r="AF348" s="1">
        <v>29</v>
      </c>
      <c r="AG348" s="1">
        <v>0</v>
      </c>
      <c r="AH348" s="1">
        <v>1.7</v>
      </c>
    </row>
    <row r="349" spans="4:34">
      <c r="D349" s="2">
        <v>42620.4818518519</v>
      </c>
      <c r="E349" s="1">
        <v>35.6</v>
      </c>
      <c r="F349" s="1">
        <v>0</v>
      </c>
      <c r="G349" s="1">
        <v>535.5</v>
      </c>
      <c r="H349" s="1">
        <v>0</v>
      </c>
      <c r="I349" s="1">
        <v>0</v>
      </c>
      <c r="J349" s="1">
        <v>0.2</v>
      </c>
      <c r="K349" s="1">
        <v>0</v>
      </c>
      <c r="L349" s="1">
        <v>6.7</v>
      </c>
      <c r="O349" s="2">
        <v>42620.4818518519</v>
      </c>
      <c r="P349" s="1">
        <v>75.6</v>
      </c>
      <c r="Q349" s="1">
        <v>0</v>
      </c>
      <c r="R349" s="1">
        <v>426.5</v>
      </c>
      <c r="S349" s="1">
        <v>0</v>
      </c>
      <c r="T349" s="1">
        <v>0</v>
      </c>
      <c r="U349" s="1">
        <v>0.4</v>
      </c>
      <c r="V349" s="1">
        <v>0</v>
      </c>
      <c r="W349" s="1">
        <v>5.6</v>
      </c>
      <c r="Z349" s="2">
        <v>42620.4818518519</v>
      </c>
      <c r="AA349" s="1">
        <v>8746.3</v>
      </c>
      <c r="AB349" s="1">
        <v>794.2</v>
      </c>
      <c r="AC349" s="1">
        <v>140562.8</v>
      </c>
      <c r="AD349" s="1">
        <v>22246.7</v>
      </c>
      <c r="AE349" s="1">
        <v>0</v>
      </c>
      <c r="AF349" s="1">
        <v>17.1</v>
      </c>
      <c r="AG349" s="1">
        <v>0</v>
      </c>
      <c r="AH349" s="1">
        <v>1.8</v>
      </c>
    </row>
    <row r="350" spans="4:34">
      <c r="D350" s="2">
        <v>42620.4818634259</v>
      </c>
      <c r="E350" s="1">
        <v>123.4</v>
      </c>
      <c r="F350" s="1">
        <v>1</v>
      </c>
      <c r="G350" s="1">
        <v>291</v>
      </c>
      <c r="H350" s="1">
        <v>4</v>
      </c>
      <c r="I350" s="1">
        <v>0</v>
      </c>
      <c r="J350" s="1">
        <v>1.3</v>
      </c>
      <c r="K350" s="1">
        <v>0</v>
      </c>
      <c r="L350" s="1">
        <v>10.8</v>
      </c>
      <c r="O350" s="2">
        <v>42620.4818634259</v>
      </c>
      <c r="P350" s="1">
        <v>105.3</v>
      </c>
      <c r="Q350" s="1">
        <v>1</v>
      </c>
      <c r="R350" s="1">
        <v>231.8</v>
      </c>
      <c r="S350" s="1">
        <v>4</v>
      </c>
      <c r="T350" s="1">
        <v>0</v>
      </c>
      <c r="U350" s="1">
        <v>1</v>
      </c>
      <c r="V350" s="1">
        <v>0</v>
      </c>
      <c r="W350" s="1">
        <v>9.3</v>
      </c>
      <c r="Z350" s="2">
        <v>42620.4818634259</v>
      </c>
      <c r="AA350" s="1">
        <v>12187.1</v>
      </c>
      <c r="AB350" s="1">
        <v>342.1</v>
      </c>
      <c r="AC350" s="1">
        <v>157855.9</v>
      </c>
      <c r="AD350" s="1">
        <v>20040.4</v>
      </c>
      <c r="AE350" s="1">
        <v>0.1</v>
      </c>
      <c r="AF350" s="1">
        <v>26.4</v>
      </c>
      <c r="AG350" s="1">
        <v>0</v>
      </c>
      <c r="AH350" s="1">
        <v>2.1</v>
      </c>
    </row>
    <row r="351" spans="4:34">
      <c r="D351" s="2">
        <v>42620.481875</v>
      </c>
      <c r="E351" s="1">
        <v>139.2</v>
      </c>
      <c r="F351" s="1">
        <v>2</v>
      </c>
      <c r="G351" s="1">
        <v>296.2</v>
      </c>
      <c r="H351" s="1">
        <v>8</v>
      </c>
      <c r="I351" s="1">
        <v>0</v>
      </c>
      <c r="J351" s="1">
        <v>1.5</v>
      </c>
      <c r="K351" s="1">
        <v>0</v>
      </c>
      <c r="L351" s="1">
        <v>10.3</v>
      </c>
      <c r="O351" s="2">
        <v>42620.481875</v>
      </c>
      <c r="P351" s="1">
        <v>121.3</v>
      </c>
      <c r="Q351" s="1">
        <v>2</v>
      </c>
      <c r="R351" s="1">
        <v>250.5</v>
      </c>
      <c r="S351" s="1">
        <v>8</v>
      </c>
      <c r="T351" s="1">
        <v>0</v>
      </c>
      <c r="U351" s="1">
        <v>1.2</v>
      </c>
      <c r="V351" s="1">
        <v>0</v>
      </c>
      <c r="W351" s="1">
        <v>10</v>
      </c>
      <c r="Z351" s="2">
        <v>42620.481875</v>
      </c>
      <c r="AA351" s="1">
        <v>13476.9</v>
      </c>
      <c r="AB351" s="1">
        <v>907.5</v>
      </c>
      <c r="AC351" s="1">
        <v>150265.1</v>
      </c>
      <c r="AD351" s="1">
        <v>59847.8</v>
      </c>
      <c r="AE351" s="1">
        <v>0.1</v>
      </c>
      <c r="AF351" s="1">
        <v>33.6</v>
      </c>
      <c r="AG351" s="1">
        <v>0</v>
      </c>
      <c r="AH351" s="1">
        <v>2.3</v>
      </c>
    </row>
    <row r="352" spans="4:34">
      <c r="D352" s="2">
        <v>42620.4818865741</v>
      </c>
      <c r="E352" s="1">
        <v>153.6</v>
      </c>
      <c r="F352" s="1">
        <v>0</v>
      </c>
      <c r="G352" s="1">
        <v>331.5</v>
      </c>
      <c r="H352" s="1">
        <v>0</v>
      </c>
      <c r="I352" s="1">
        <v>0</v>
      </c>
      <c r="J352" s="1">
        <v>1.3</v>
      </c>
      <c r="K352" s="1">
        <v>0</v>
      </c>
      <c r="L352" s="1">
        <v>8.3</v>
      </c>
      <c r="O352" s="2">
        <v>42620.4818865741</v>
      </c>
      <c r="P352" s="1">
        <v>128.7</v>
      </c>
      <c r="Q352" s="1">
        <v>0</v>
      </c>
      <c r="R352" s="1">
        <v>275.4</v>
      </c>
      <c r="S352" s="1">
        <v>0</v>
      </c>
      <c r="T352" s="1">
        <v>0</v>
      </c>
      <c r="U352" s="1">
        <v>1.2</v>
      </c>
      <c r="V352" s="1">
        <v>0</v>
      </c>
      <c r="W352" s="1">
        <v>9.6</v>
      </c>
      <c r="Z352" s="2">
        <v>42620.4818865741</v>
      </c>
      <c r="AA352" s="1">
        <v>12601</v>
      </c>
      <c r="AB352" s="1">
        <v>391.8</v>
      </c>
      <c r="AC352" s="1">
        <v>133336.4</v>
      </c>
      <c r="AD352" s="1">
        <v>21703.6</v>
      </c>
      <c r="AE352" s="1">
        <v>0.1</v>
      </c>
      <c r="AF352" s="1">
        <v>20.9</v>
      </c>
      <c r="AG352" s="1">
        <v>0</v>
      </c>
      <c r="AH352" s="1">
        <v>1.6</v>
      </c>
    </row>
    <row r="353" spans="4:34">
      <c r="D353" s="2">
        <v>42620.4818981482</v>
      </c>
      <c r="E353" s="1">
        <v>123.6</v>
      </c>
      <c r="F353" s="1">
        <v>0</v>
      </c>
      <c r="G353" s="1">
        <v>273.8</v>
      </c>
      <c r="H353" s="1">
        <v>0</v>
      </c>
      <c r="I353" s="1">
        <v>0</v>
      </c>
      <c r="J353" s="1">
        <v>1</v>
      </c>
      <c r="K353" s="1">
        <v>0</v>
      </c>
      <c r="L353" s="1">
        <v>8.4</v>
      </c>
      <c r="O353" s="2">
        <v>42620.4818981482</v>
      </c>
      <c r="P353" s="1">
        <v>124.7</v>
      </c>
      <c r="Q353" s="1">
        <v>0</v>
      </c>
      <c r="R353" s="1">
        <v>284.7</v>
      </c>
      <c r="S353" s="1">
        <v>0</v>
      </c>
      <c r="T353" s="1">
        <v>0</v>
      </c>
      <c r="U353" s="1">
        <v>1.1</v>
      </c>
      <c r="V353" s="1">
        <v>0</v>
      </c>
      <c r="W353" s="1">
        <v>8.4</v>
      </c>
      <c r="Z353" s="2">
        <v>42620.4818981482</v>
      </c>
      <c r="AA353" s="1">
        <v>10748.3</v>
      </c>
      <c r="AB353" s="1">
        <v>1770.8</v>
      </c>
      <c r="AC353" s="1">
        <v>162151.8</v>
      </c>
      <c r="AD353" s="1">
        <v>87213.7</v>
      </c>
      <c r="AE353" s="1">
        <v>0.1</v>
      </c>
      <c r="AF353" s="1">
        <v>24.8</v>
      </c>
      <c r="AG353" s="1">
        <v>0</v>
      </c>
      <c r="AH353" s="1">
        <v>2</v>
      </c>
    </row>
    <row r="354" spans="4:34">
      <c r="D354" s="2">
        <v>42620.4819097222</v>
      </c>
      <c r="E354" s="1">
        <v>69.3</v>
      </c>
      <c r="F354" s="1">
        <v>121.3</v>
      </c>
      <c r="G354" s="1">
        <v>765.9</v>
      </c>
      <c r="H354" s="1">
        <v>10868.6</v>
      </c>
      <c r="I354" s="1">
        <v>0</v>
      </c>
      <c r="J354" s="1">
        <v>26.9</v>
      </c>
      <c r="K354" s="1">
        <v>0</v>
      </c>
      <c r="L354" s="1">
        <v>141.1</v>
      </c>
      <c r="O354" s="2">
        <v>42620.4819097222</v>
      </c>
      <c r="P354" s="1">
        <v>75.7</v>
      </c>
      <c r="Q354" s="1">
        <v>125.9</v>
      </c>
      <c r="R354" s="1">
        <v>522.8</v>
      </c>
      <c r="S354" s="1">
        <v>12599.1</v>
      </c>
      <c r="T354" s="1">
        <v>0</v>
      </c>
      <c r="U354" s="1">
        <v>23.5</v>
      </c>
      <c r="V354" s="1">
        <v>0</v>
      </c>
      <c r="W354" s="1">
        <v>116.6</v>
      </c>
      <c r="Z354" s="2">
        <v>42620.4819097222</v>
      </c>
      <c r="AA354" s="1">
        <v>14450.3</v>
      </c>
      <c r="AB354" s="1">
        <v>6541.4</v>
      </c>
      <c r="AC354" s="1">
        <v>223826.4</v>
      </c>
      <c r="AD354" s="1">
        <v>416534.8</v>
      </c>
      <c r="AE354" s="1">
        <v>0.1</v>
      </c>
      <c r="AF354" s="1">
        <v>39.2</v>
      </c>
      <c r="AG354" s="1">
        <v>0</v>
      </c>
      <c r="AH354" s="1">
        <v>1.9</v>
      </c>
    </row>
    <row r="355" spans="4:34">
      <c r="D355" s="2">
        <v>42620.4819212963</v>
      </c>
      <c r="E355" s="1">
        <v>126.7</v>
      </c>
      <c r="F355" s="1">
        <v>75</v>
      </c>
      <c r="G355" s="1">
        <v>786</v>
      </c>
      <c r="H355" s="1">
        <v>5447.4</v>
      </c>
      <c r="I355" s="1">
        <v>0</v>
      </c>
      <c r="J355" s="1">
        <v>8.4</v>
      </c>
      <c r="K355" s="1">
        <v>0</v>
      </c>
      <c r="L355" s="1">
        <v>41.6</v>
      </c>
      <c r="O355" s="2">
        <v>42620.4819212963</v>
      </c>
      <c r="P355" s="1">
        <v>113.5</v>
      </c>
      <c r="Q355" s="1">
        <v>64.8</v>
      </c>
      <c r="R355" s="1">
        <v>640.6</v>
      </c>
      <c r="S355" s="1">
        <v>3525.2</v>
      </c>
      <c r="T355" s="1">
        <v>0</v>
      </c>
      <c r="U355" s="1">
        <v>5.3</v>
      </c>
      <c r="V355" s="1">
        <v>0</v>
      </c>
      <c r="W355" s="1">
        <v>30</v>
      </c>
      <c r="Z355" s="2">
        <v>42620.4819212963</v>
      </c>
      <c r="AA355" s="1">
        <v>19133.3</v>
      </c>
      <c r="AB355" s="1">
        <v>1244.2</v>
      </c>
      <c r="AC355" s="1">
        <v>265771</v>
      </c>
      <c r="AD355" s="1">
        <v>22452.6</v>
      </c>
      <c r="AE355" s="1">
        <v>0.1</v>
      </c>
      <c r="AF355" s="1">
        <v>30.2</v>
      </c>
      <c r="AG355" s="1">
        <v>0</v>
      </c>
      <c r="AH355" s="1">
        <v>1.5</v>
      </c>
    </row>
    <row r="356" spans="4:34">
      <c r="D356" s="2">
        <v>42620.4819328704</v>
      </c>
      <c r="E356" s="1">
        <v>85.5</v>
      </c>
      <c r="F356" s="1">
        <v>159.3</v>
      </c>
      <c r="G356" s="1">
        <v>412.1</v>
      </c>
      <c r="H356" s="1">
        <v>1657.6</v>
      </c>
      <c r="I356" s="1">
        <v>0</v>
      </c>
      <c r="J356" s="1">
        <v>12</v>
      </c>
      <c r="K356" s="1">
        <v>0</v>
      </c>
      <c r="L356" s="1">
        <v>49.2</v>
      </c>
      <c r="O356" s="2">
        <v>42620.4819328704</v>
      </c>
      <c r="P356" s="1">
        <v>122.4</v>
      </c>
      <c r="Q356" s="1">
        <v>159.3</v>
      </c>
      <c r="R356" s="1">
        <v>262.8</v>
      </c>
      <c r="S356" s="1">
        <v>1657.6</v>
      </c>
      <c r="T356" s="1">
        <v>0</v>
      </c>
      <c r="U356" s="1">
        <v>14.1</v>
      </c>
      <c r="V356" s="1">
        <v>0</v>
      </c>
      <c r="W356" s="1">
        <v>49.9</v>
      </c>
      <c r="Z356" s="2">
        <v>42620.4819328704</v>
      </c>
      <c r="AA356" s="1">
        <v>18504.1</v>
      </c>
      <c r="AB356" s="1">
        <v>1151.9</v>
      </c>
      <c r="AC356" s="1">
        <v>276140.6</v>
      </c>
      <c r="AD356" s="1">
        <v>44945.4</v>
      </c>
      <c r="AE356" s="1">
        <v>0.1</v>
      </c>
      <c r="AF356" s="1">
        <v>49.4</v>
      </c>
      <c r="AG356" s="1">
        <v>0</v>
      </c>
      <c r="AH356" s="1">
        <v>2.5</v>
      </c>
    </row>
    <row r="357" spans="4:34">
      <c r="D357" s="2">
        <v>42620.4819444444</v>
      </c>
      <c r="E357" s="1">
        <v>116.5</v>
      </c>
      <c r="F357" s="1">
        <v>32</v>
      </c>
      <c r="G357" s="1">
        <v>368.8</v>
      </c>
      <c r="H357" s="1">
        <v>550.7</v>
      </c>
      <c r="I357" s="1">
        <v>0</v>
      </c>
      <c r="J357" s="1">
        <v>1.4</v>
      </c>
      <c r="K357" s="1">
        <v>0</v>
      </c>
      <c r="L357" s="1">
        <v>9.2</v>
      </c>
      <c r="O357" s="2">
        <v>42620.4819444444</v>
      </c>
      <c r="P357" s="1">
        <v>123.4</v>
      </c>
      <c r="Q357" s="1">
        <v>30.8</v>
      </c>
      <c r="R357" s="1">
        <v>247.7</v>
      </c>
      <c r="S357" s="1">
        <v>550.7</v>
      </c>
      <c r="T357" s="1">
        <v>0</v>
      </c>
      <c r="U357" s="1">
        <v>1.7</v>
      </c>
      <c r="V357" s="1">
        <v>0</v>
      </c>
      <c r="W357" s="1">
        <v>11.3</v>
      </c>
      <c r="Z357" s="2">
        <v>42620.4819444444</v>
      </c>
      <c r="AA357" s="1">
        <v>21827</v>
      </c>
      <c r="AB357" s="1">
        <v>1611</v>
      </c>
      <c r="AC357" s="1">
        <v>354960.8</v>
      </c>
      <c r="AD357" s="1">
        <v>42205.3</v>
      </c>
      <c r="AE357" s="1">
        <v>0.1</v>
      </c>
      <c r="AF357" s="1">
        <v>46.6</v>
      </c>
      <c r="AG357" s="1">
        <v>0</v>
      </c>
      <c r="AH357" s="1">
        <v>2</v>
      </c>
    </row>
    <row r="358" spans="4:34">
      <c r="D358" s="2">
        <v>42620.4819560185</v>
      </c>
      <c r="E358" s="1">
        <v>150.3</v>
      </c>
      <c r="F358" s="1">
        <v>0</v>
      </c>
      <c r="G358" s="1">
        <v>342.7</v>
      </c>
      <c r="H358" s="1">
        <v>0</v>
      </c>
      <c r="I358" s="1">
        <v>0</v>
      </c>
      <c r="J358" s="1">
        <v>0.9</v>
      </c>
      <c r="K358" s="1">
        <v>0</v>
      </c>
      <c r="L358" s="1">
        <v>6</v>
      </c>
      <c r="O358" s="2">
        <v>42620.4819560185</v>
      </c>
      <c r="P358" s="1">
        <v>173.3</v>
      </c>
      <c r="Q358" s="1">
        <v>0</v>
      </c>
      <c r="R358" s="1">
        <v>551.1</v>
      </c>
      <c r="S358" s="1">
        <v>0</v>
      </c>
      <c r="T358" s="1">
        <v>0</v>
      </c>
      <c r="U358" s="1">
        <v>1.1</v>
      </c>
      <c r="V358" s="1">
        <v>0</v>
      </c>
      <c r="W358" s="1">
        <v>6.6</v>
      </c>
      <c r="Z358" s="2">
        <v>42620.4819560185</v>
      </c>
      <c r="AA358" s="1">
        <v>22606.9</v>
      </c>
      <c r="AB358" s="1">
        <v>1308.5</v>
      </c>
      <c r="AC358" s="1">
        <v>375548.7</v>
      </c>
      <c r="AD358" s="1">
        <v>16395.5</v>
      </c>
      <c r="AE358" s="1">
        <v>0.1</v>
      </c>
      <c r="AF358" s="1">
        <v>44.3</v>
      </c>
      <c r="AG358" s="1">
        <v>0</v>
      </c>
      <c r="AH358" s="1">
        <v>1.9</v>
      </c>
    </row>
    <row r="359" spans="4:34">
      <c r="D359" s="2">
        <v>42620.4819675926</v>
      </c>
      <c r="E359" s="1">
        <v>89.5</v>
      </c>
      <c r="F359" s="1">
        <v>8.6</v>
      </c>
      <c r="G359" s="1">
        <v>599</v>
      </c>
      <c r="H359" s="1">
        <v>6.9</v>
      </c>
      <c r="I359" s="1">
        <v>0</v>
      </c>
      <c r="J359" s="1">
        <v>0.3</v>
      </c>
      <c r="K359" s="1">
        <v>0</v>
      </c>
      <c r="L359" s="1">
        <v>3.4</v>
      </c>
      <c r="O359" s="2">
        <v>42620.4819675926</v>
      </c>
      <c r="P359" s="1">
        <v>58.5</v>
      </c>
      <c r="Q359" s="1">
        <v>8.6</v>
      </c>
      <c r="R359" s="1">
        <v>325.2</v>
      </c>
      <c r="S359" s="1">
        <v>6.9</v>
      </c>
      <c r="T359" s="1">
        <v>0</v>
      </c>
      <c r="U359" s="1">
        <v>0.3</v>
      </c>
      <c r="V359" s="1">
        <v>0</v>
      </c>
      <c r="W359" s="1">
        <v>3.9</v>
      </c>
      <c r="Z359" s="2">
        <v>42620.4819675926</v>
      </c>
      <c r="AA359" s="1">
        <v>20114.9</v>
      </c>
      <c r="AB359" s="1">
        <v>3167.4</v>
      </c>
      <c r="AC359" s="1">
        <v>300204.3</v>
      </c>
      <c r="AD359" s="1">
        <v>146615.1</v>
      </c>
      <c r="AE359" s="1">
        <v>0.1</v>
      </c>
      <c r="AF359" s="1">
        <v>32.1</v>
      </c>
      <c r="AG359" s="1">
        <v>0</v>
      </c>
      <c r="AH359" s="1">
        <v>1.4</v>
      </c>
    </row>
    <row r="360" spans="4:34">
      <c r="D360" s="2">
        <v>42620.4819791667</v>
      </c>
      <c r="E360" s="1">
        <v>79.2</v>
      </c>
      <c r="F360" s="1">
        <v>1.2</v>
      </c>
      <c r="G360" s="1">
        <v>1292.1</v>
      </c>
      <c r="H360" s="1">
        <v>4.7</v>
      </c>
      <c r="I360" s="1">
        <v>0</v>
      </c>
      <c r="J360" s="1">
        <v>0.4</v>
      </c>
      <c r="K360" s="1">
        <v>0</v>
      </c>
      <c r="L360" s="1">
        <v>4.7</v>
      </c>
      <c r="O360" s="2">
        <v>42620.4819791667</v>
      </c>
      <c r="P360" s="1">
        <v>85.2</v>
      </c>
      <c r="Q360" s="1">
        <v>1.2</v>
      </c>
      <c r="R360" s="1">
        <v>1070.4</v>
      </c>
      <c r="S360" s="1">
        <v>4.7</v>
      </c>
      <c r="T360" s="1">
        <v>0</v>
      </c>
      <c r="U360" s="1">
        <v>0.4</v>
      </c>
      <c r="V360" s="1">
        <v>0</v>
      </c>
      <c r="W360" s="1">
        <v>4.1</v>
      </c>
      <c r="Z360" s="2">
        <v>42620.4819791667</v>
      </c>
      <c r="AA360" s="1">
        <v>21937.2</v>
      </c>
      <c r="AB360" s="1">
        <v>2522.2</v>
      </c>
      <c r="AC360" s="1">
        <v>351166.6</v>
      </c>
      <c r="AD360" s="1">
        <v>158611.7</v>
      </c>
      <c r="AE360" s="1">
        <v>0.1</v>
      </c>
      <c r="AF360" s="1">
        <v>44.2</v>
      </c>
      <c r="AG360" s="1">
        <v>0</v>
      </c>
      <c r="AH360" s="1">
        <v>1.8</v>
      </c>
    </row>
    <row r="361" spans="4:34">
      <c r="D361" s="2">
        <v>42620.4819907407</v>
      </c>
      <c r="E361" s="1">
        <v>115.1</v>
      </c>
      <c r="F361" s="1">
        <v>8.2</v>
      </c>
      <c r="G361" s="1">
        <v>10491.6</v>
      </c>
      <c r="H361" s="1">
        <v>3.7</v>
      </c>
      <c r="I361" s="1">
        <v>0</v>
      </c>
      <c r="J361" s="1">
        <v>1</v>
      </c>
      <c r="K361" s="1">
        <v>0</v>
      </c>
      <c r="L361" s="1">
        <v>8.3</v>
      </c>
      <c r="O361" s="2">
        <v>42620.4819907407</v>
      </c>
      <c r="P361" s="1">
        <v>93.2</v>
      </c>
      <c r="Q361" s="1">
        <v>8.2</v>
      </c>
      <c r="R361" s="1">
        <v>7616.9</v>
      </c>
      <c r="S361" s="1">
        <v>3.7</v>
      </c>
      <c r="T361" s="1">
        <v>0</v>
      </c>
      <c r="U361" s="1">
        <v>0.6</v>
      </c>
      <c r="V361" s="1">
        <v>0</v>
      </c>
      <c r="W361" s="1">
        <v>5.5</v>
      </c>
      <c r="Z361" s="2">
        <v>42620.4819907407</v>
      </c>
      <c r="AA361" s="1">
        <v>21198.7</v>
      </c>
      <c r="AB361" s="1">
        <v>1874.6</v>
      </c>
      <c r="AC361" s="1">
        <v>313271.4</v>
      </c>
      <c r="AD361" s="1">
        <v>49988.8</v>
      </c>
      <c r="AE361" s="1">
        <v>0.1</v>
      </c>
      <c r="AF361" s="1">
        <v>47.5</v>
      </c>
      <c r="AG361" s="1">
        <v>0</v>
      </c>
      <c r="AH361" s="1">
        <v>2.1</v>
      </c>
    </row>
    <row r="362" spans="4:34">
      <c r="D362" s="2">
        <v>42620.4820023148</v>
      </c>
      <c r="E362" s="1">
        <v>70</v>
      </c>
      <c r="F362" s="1">
        <v>1.1</v>
      </c>
      <c r="G362" s="1">
        <v>7088.8</v>
      </c>
      <c r="H362" s="1">
        <v>4.4</v>
      </c>
      <c r="I362" s="1">
        <v>0</v>
      </c>
      <c r="J362" s="1">
        <v>0.4</v>
      </c>
      <c r="K362" s="1">
        <v>0</v>
      </c>
      <c r="L362" s="1">
        <v>6.3</v>
      </c>
      <c r="O362" s="2">
        <v>42620.4820023148</v>
      </c>
      <c r="P362" s="1">
        <v>72.2</v>
      </c>
      <c r="Q362" s="1">
        <v>1.1</v>
      </c>
      <c r="R362" s="1">
        <v>7324.5</v>
      </c>
      <c r="S362" s="1">
        <v>4.4</v>
      </c>
      <c r="T362" s="1">
        <v>0</v>
      </c>
      <c r="U362" s="1">
        <v>0.5</v>
      </c>
      <c r="V362" s="1">
        <v>0</v>
      </c>
      <c r="W362" s="1">
        <v>6.4</v>
      </c>
      <c r="Z362" s="2">
        <v>42620.4820023148</v>
      </c>
      <c r="AA362" s="1">
        <v>18956.2</v>
      </c>
      <c r="AB362" s="1">
        <v>1283.8</v>
      </c>
      <c r="AC362" s="1">
        <v>292640.4</v>
      </c>
      <c r="AD362" s="1">
        <v>97848.2</v>
      </c>
      <c r="AE362" s="1">
        <v>0.1</v>
      </c>
      <c r="AF362" s="1">
        <v>45.2</v>
      </c>
      <c r="AG362" s="1">
        <v>0</v>
      </c>
      <c r="AH362" s="1">
        <v>2.2</v>
      </c>
    </row>
    <row r="363" spans="4:34">
      <c r="D363" s="2">
        <v>42620.4820138889</v>
      </c>
      <c r="E363" s="1">
        <v>84.1</v>
      </c>
      <c r="F363" s="1">
        <v>80.1</v>
      </c>
      <c r="G363" s="1">
        <v>266.5</v>
      </c>
      <c r="H363" s="1">
        <v>5899</v>
      </c>
      <c r="I363" s="1">
        <v>0</v>
      </c>
      <c r="J363" s="1">
        <v>12.2</v>
      </c>
      <c r="K363" s="1">
        <v>0</v>
      </c>
      <c r="L363" s="1">
        <v>74.3</v>
      </c>
      <c r="O363" s="2">
        <v>42620.4820138889</v>
      </c>
      <c r="P363" s="1">
        <v>68.1</v>
      </c>
      <c r="Q363" s="1">
        <v>86.1</v>
      </c>
      <c r="R363" s="1">
        <v>127.4</v>
      </c>
      <c r="S363" s="1">
        <v>5393.6</v>
      </c>
      <c r="T363" s="1">
        <v>0</v>
      </c>
      <c r="U363" s="1">
        <v>12.9</v>
      </c>
      <c r="V363" s="1">
        <v>0</v>
      </c>
      <c r="W363" s="1">
        <v>83.6</v>
      </c>
      <c r="Z363" s="2">
        <v>42620.4820138889</v>
      </c>
      <c r="AA363" s="1">
        <v>18826.6</v>
      </c>
      <c r="AB363" s="1">
        <v>1329</v>
      </c>
      <c r="AC363" s="1">
        <v>248593.7</v>
      </c>
      <c r="AD363" s="1">
        <v>47466.4</v>
      </c>
      <c r="AE363" s="1">
        <v>0.1</v>
      </c>
      <c r="AF363" s="1">
        <v>25.2</v>
      </c>
      <c r="AG363" s="1">
        <v>0</v>
      </c>
      <c r="AH363" s="1">
        <v>1.3</v>
      </c>
    </row>
    <row r="364" spans="4:34">
      <c r="D364" s="2">
        <v>42620.482025463</v>
      </c>
      <c r="E364" s="1">
        <v>8.3</v>
      </c>
      <c r="F364" s="1">
        <v>230.7</v>
      </c>
      <c r="G364" s="1">
        <v>361.2</v>
      </c>
      <c r="H364" s="1">
        <v>28183.5</v>
      </c>
      <c r="I364" s="1">
        <v>0</v>
      </c>
      <c r="J364" s="1">
        <v>100.2</v>
      </c>
      <c r="K364" s="1">
        <v>0</v>
      </c>
      <c r="L364" s="1">
        <v>419.4</v>
      </c>
      <c r="O364" s="2">
        <v>42620.482025463</v>
      </c>
      <c r="P364" s="1">
        <v>6.2</v>
      </c>
      <c r="Q364" s="1">
        <v>348.1</v>
      </c>
      <c r="R364" s="1">
        <v>70.7</v>
      </c>
      <c r="S364" s="1">
        <v>43422.3</v>
      </c>
      <c r="T364" s="1">
        <v>0</v>
      </c>
      <c r="U364" s="1">
        <v>91.8</v>
      </c>
      <c r="V364" s="1">
        <v>0</v>
      </c>
      <c r="W364" s="1">
        <v>259</v>
      </c>
      <c r="Z364" s="2">
        <v>42620.482025463</v>
      </c>
      <c r="AA364" s="1">
        <v>16294.9</v>
      </c>
      <c r="AB364" s="1">
        <v>586.1</v>
      </c>
      <c r="AC364" s="1">
        <v>244498.4</v>
      </c>
      <c r="AD364" s="1">
        <v>21191.6</v>
      </c>
      <c r="AE364" s="1">
        <v>0.1</v>
      </c>
      <c r="AF364" s="1">
        <v>31.5</v>
      </c>
      <c r="AG364" s="1">
        <v>0</v>
      </c>
      <c r="AH364" s="1">
        <v>1.9</v>
      </c>
    </row>
    <row r="365" spans="4:34">
      <c r="D365" s="2">
        <v>42620.482037037</v>
      </c>
      <c r="E365" s="1">
        <v>45.9</v>
      </c>
      <c r="F365" s="1">
        <v>157.5</v>
      </c>
      <c r="G365" s="1">
        <v>117.3</v>
      </c>
      <c r="H365" s="1">
        <v>17097.9</v>
      </c>
      <c r="I365" s="1">
        <v>0</v>
      </c>
      <c r="J365" s="1">
        <v>35.8</v>
      </c>
      <c r="K365" s="1">
        <v>0</v>
      </c>
      <c r="L365" s="1">
        <v>176.1</v>
      </c>
      <c r="O365" s="2">
        <v>42620.482037037</v>
      </c>
      <c r="P365" s="1">
        <v>89.7</v>
      </c>
      <c r="Q365" s="1">
        <v>45.9</v>
      </c>
      <c r="R365" s="1">
        <v>461.7</v>
      </c>
      <c r="S365" s="1">
        <v>2979.7</v>
      </c>
      <c r="T365" s="1">
        <v>0</v>
      </c>
      <c r="U365" s="1">
        <v>1.4</v>
      </c>
      <c r="V365" s="1">
        <v>0</v>
      </c>
      <c r="W365" s="1">
        <v>10.4</v>
      </c>
      <c r="Z365" s="2">
        <v>42620.482037037</v>
      </c>
      <c r="AA365" s="1">
        <v>18416.1</v>
      </c>
      <c r="AB365" s="1">
        <v>2056.8</v>
      </c>
      <c r="AC365" s="1">
        <v>260535.8</v>
      </c>
      <c r="AD365" s="1">
        <v>74876.9</v>
      </c>
      <c r="AE365" s="1">
        <v>0.1</v>
      </c>
      <c r="AF365" s="1">
        <v>40.8</v>
      </c>
      <c r="AG365" s="1">
        <v>0</v>
      </c>
      <c r="AH365" s="1">
        <v>2</v>
      </c>
    </row>
    <row r="366" spans="4:34">
      <c r="D366" s="2">
        <v>42620.4820486111</v>
      </c>
      <c r="E366" s="1">
        <v>49.2</v>
      </c>
      <c r="F366" s="1">
        <v>147.7</v>
      </c>
      <c r="G366" s="1">
        <v>88</v>
      </c>
      <c r="H366" s="1">
        <v>1724.6</v>
      </c>
      <c r="I366" s="1">
        <v>0</v>
      </c>
      <c r="J366" s="1">
        <v>8.2</v>
      </c>
      <c r="K366" s="1">
        <v>0</v>
      </c>
      <c r="L366" s="1">
        <v>41.9</v>
      </c>
      <c r="O366" s="2">
        <v>42620.4820486111</v>
      </c>
      <c r="P366" s="1">
        <v>50.2</v>
      </c>
      <c r="Q366" s="1">
        <v>148.7</v>
      </c>
      <c r="R366" s="1">
        <v>105.1</v>
      </c>
      <c r="S366" s="1">
        <v>1724.6</v>
      </c>
      <c r="T366" s="1">
        <v>0</v>
      </c>
      <c r="U366" s="1">
        <v>9.5</v>
      </c>
      <c r="V366" s="1">
        <v>0</v>
      </c>
      <c r="W366" s="1">
        <v>47.9</v>
      </c>
      <c r="Z366" s="2">
        <v>42620.4820486111</v>
      </c>
      <c r="AA366" s="1">
        <v>20492.7</v>
      </c>
      <c r="AB366" s="1">
        <v>2204.5</v>
      </c>
      <c r="AC366" s="1">
        <v>337786.4</v>
      </c>
      <c r="AD366" s="1">
        <v>101242.8</v>
      </c>
      <c r="AE366" s="1">
        <v>0.1</v>
      </c>
      <c r="AF366" s="1">
        <v>46.4</v>
      </c>
      <c r="AG366" s="1">
        <v>0</v>
      </c>
      <c r="AH366" s="1">
        <v>2</v>
      </c>
    </row>
    <row r="367" spans="4:34">
      <c r="D367" s="2">
        <v>42620.4820601852</v>
      </c>
      <c r="E367" s="1">
        <v>91.3</v>
      </c>
      <c r="F367" s="1">
        <v>8.9</v>
      </c>
      <c r="G367" s="1">
        <v>264.9</v>
      </c>
      <c r="H367" s="1">
        <v>4</v>
      </c>
      <c r="I367" s="1">
        <v>0</v>
      </c>
      <c r="J367" s="1">
        <v>0.5</v>
      </c>
      <c r="K367" s="1">
        <v>0</v>
      </c>
      <c r="L367" s="1">
        <v>5.1</v>
      </c>
      <c r="O367" s="2">
        <v>42620.4820601852</v>
      </c>
      <c r="P367" s="1">
        <v>90.3</v>
      </c>
      <c r="Q367" s="1">
        <v>8.9</v>
      </c>
      <c r="R367" s="1">
        <v>139.3</v>
      </c>
      <c r="S367" s="1">
        <v>4</v>
      </c>
      <c r="T367" s="1">
        <v>0</v>
      </c>
      <c r="U367" s="1">
        <v>0.5</v>
      </c>
      <c r="V367" s="1">
        <v>0</v>
      </c>
      <c r="W367" s="1">
        <v>4.9</v>
      </c>
      <c r="Z367" s="2">
        <v>42620.4820601852</v>
      </c>
      <c r="AA367" s="1">
        <v>16245.6</v>
      </c>
      <c r="AB367" s="1">
        <v>1163.4</v>
      </c>
      <c r="AC367" s="1">
        <v>254891.5</v>
      </c>
      <c r="AD367" s="1">
        <v>20846.3</v>
      </c>
      <c r="AE367" s="1">
        <v>0.1</v>
      </c>
      <c r="AF367" s="1">
        <v>41.9</v>
      </c>
      <c r="AG367" s="1">
        <v>0</v>
      </c>
      <c r="AH367" s="1">
        <v>2.4</v>
      </c>
    </row>
    <row r="368" spans="4:34">
      <c r="D368" s="2">
        <v>42620.4831018519</v>
      </c>
      <c r="E368" s="1">
        <v>1.2</v>
      </c>
      <c r="F368" s="1">
        <v>3.5</v>
      </c>
      <c r="G368" s="1">
        <v>13.9</v>
      </c>
      <c r="H368" s="1">
        <v>13.9</v>
      </c>
      <c r="I368" s="1">
        <v>0</v>
      </c>
      <c r="J368" s="1">
        <v>0</v>
      </c>
      <c r="K368" s="1">
        <v>0</v>
      </c>
      <c r="L368" s="1">
        <v>4.7</v>
      </c>
      <c r="O368" s="2">
        <v>42620.4831018519</v>
      </c>
      <c r="P368" s="1">
        <v>4.6</v>
      </c>
      <c r="Q368" s="1">
        <v>3.5</v>
      </c>
      <c r="R368" s="1">
        <v>197.2</v>
      </c>
      <c r="S368" s="1">
        <v>13.9</v>
      </c>
      <c r="T368" s="1">
        <v>0</v>
      </c>
      <c r="U368" s="1">
        <v>0</v>
      </c>
      <c r="V368" s="1">
        <v>0</v>
      </c>
      <c r="W368" s="1">
        <v>5.4</v>
      </c>
      <c r="Z368" s="2">
        <v>42620.4831018519</v>
      </c>
      <c r="AA368" s="1">
        <v>17115.5</v>
      </c>
      <c r="AB368" s="1">
        <v>551.9</v>
      </c>
      <c r="AC368" s="1">
        <v>210286.5</v>
      </c>
      <c r="AD368" s="1">
        <v>47323.6</v>
      </c>
      <c r="AE368" s="1">
        <v>0.1</v>
      </c>
      <c r="AF368" s="1">
        <v>33.3</v>
      </c>
      <c r="AG368" s="1">
        <v>0</v>
      </c>
      <c r="AH368" s="1">
        <v>1.9</v>
      </c>
    </row>
    <row r="369" spans="4:34">
      <c r="D369" s="2">
        <v>42620.4831134259</v>
      </c>
      <c r="E369" s="1">
        <v>0</v>
      </c>
      <c r="F369" s="1">
        <v>1</v>
      </c>
      <c r="G369" s="1">
        <v>0</v>
      </c>
      <c r="H369" s="1">
        <v>4</v>
      </c>
      <c r="I369" s="1">
        <v>0</v>
      </c>
      <c r="J369" s="1">
        <v>0</v>
      </c>
      <c r="K369" s="1">
        <v>0</v>
      </c>
      <c r="L369" s="1">
        <v>2.2</v>
      </c>
      <c r="O369" s="2">
        <v>42620.4831134259</v>
      </c>
      <c r="P369" s="1">
        <v>0</v>
      </c>
      <c r="Q369" s="1">
        <v>1</v>
      </c>
      <c r="R369" s="1">
        <v>0</v>
      </c>
      <c r="S369" s="1">
        <v>4</v>
      </c>
      <c r="T369" s="1">
        <v>0</v>
      </c>
      <c r="U369" s="1">
        <v>0</v>
      </c>
      <c r="V369" s="1">
        <v>0</v>
      </c>
      <c r="W369" s="1">
        <v>11</v>
      </c>
      <c r="Z369" s="2">
        <v>42620.4831134259</v>
      </c>
      <c r="AA369" s="1">
        <v>18753.2</v>
      </c>
      <c r="AB369" s="1">
        <v>1682.7</v>
      </c>
      <c r="AC369" s="1">
        <v>337355.8</v>
      </c>
      <c r="AD369" s="1">
        <v>161331.3</v>
      </c>
      <c r="AE369" s="1">
        <v>0.1</v>
      </c>
      <c r="AF369" s="1">
        <v>56.9</v>
      </c>
      <c r="AG369" s="1">
        <v>0</v>
      </c>
      <c r="AH369" s="1">
        <v>2.8</v>
      </c>
    </row>
    <row r="370" spans="4:34">
      <c r="D370" s="2">
        <v>42620.483125</v>
      </c>
      <c r="E370" s="1">
        <v>0</v>
      </c>
      <c r="F370" s="1">
        <v>2</v>
      </c>
      <c r="G370" s="1">
        <v>0</v>
      </c>
      <c r="H370" s="1">
        <v>8.1</v>
      </c>
      <c r="I370" s="1">
        <v>0</v>
      </c>
      <c r="J370" s="1">
        <v>0</v>
      </c>
      <c r="K370" s="1">
        <v>0</v>
      </c>
      <c r="L370" s="1">
        <v>5.6</v>
      </c>
      <c r="O370" s="2">
        <v>42620.483125</v>
      </c>
      <c r="P370" s="1">
        <v>0</v>
      </c>
      <c r="Q370" s="1">
        <v>2</v>
      </c>
      <c r="R370" s="1">
        <v>0</v>
      </c>
      <c r="S370" s="1">
        <v>8.1</v>
      </c>
      <c r="T370" s="1">
        <v>0</v>
      </c>
      <c r="U370" s="1">
        <v>0</v>
      </c>
      <c r="V370" s="1">
        <v>0</v>
      </c>
      <c r="W370" s="1">
        <v>2.1</v>
      </c>
      <c r="Z370" s="2">
        <v>42620.483125</v>
      </c>
      <c r="AA370" s="1">
        <v>16539.8</v>
      </c>
      <c r="AB370" s="1">
        <v>1197.9</v>
      </c>
      <c r="AC370" s="1">
        <v>237245.7</v>
      </c>
      <c r="AD370" s="1">
        <v>114851.9</v>
      </c>
      <c r="AE370" s="1">
        <v>0.1</v>
      </c>
      <c r="AF370" s="1">
        <v>38.4</v>
      </c>
      <c r="AG370" s="1">
        <v>0</v>
      </c>
      <c r="AH370" s="1">
        <v>2.2</v>
      </c>
    </row>
    <row r="371" spans="4:34">
      <c r="D371" s="2">
        <v>42620.4831365741</v>
      </c>
      <c r="E371" s="1">
        <v>0</v>
      </c>
      <c r="F371" s="1">
        <v>2</v>
      </c>
      <c r="G371" s="1">
        <v>0</v>
      </c>
      <c r="H371" s="1">
        <v>7.9</v>
      </c>
      <c r="I371" s="1">
        <v>0</v>
      </c>
      <c r="J371" s="1">
        <v>0</v>
      </c>
      <c r="K371" s="1">
        <v>0</v>
      </c>
      <c r="L371" s="1">
        <v>5.6</v>
      </c>
      <c r="O371" s="2">
        <v>42620.4831365741</v>
      </c>
      <c r="P371" s="1">
        <v>0</v>
      </c>
      <c r="Q371" s="1">
        <v>2</v>
      </c>
      <c r="R371" s="1">
        <v>0</v>
      </c>
      <c r="S371" s="1">
        <v>7.9</v>
      </c>
      <c r="T371" s="1">
        <v>0</v>
      </c>
      <c r="U371" s="1">
        <v>0</v>
      </c>
      <c r="V371" s="1">
        <v>0</v>
      </c>
      <c r="W371" s="1">
        <v>1.8</v>
      </c>
      <c r="Z371" s="2">
        <v>42620.4831365741</v>
      </c>
      <c r="AA371" s="1">
        <v>14921.9</v>
      </c>
      <c r="AB371" s="1">
        <v>5456.1</v>
      </c>
      <c r="AC371" s="1">
        <v>145265.6</v>
      </c>
      <c r="AD371" s="1">
        <v>249788</v>
      </c>
      <c r="AE371" s="1">
        <v>0.1</v>
      </c>
      <c r="AF371" s="1">
        <v>30</v>
      </c>
      <c r="AG371" s="1">
        <v>0</v>
      </c>
      <c r="AH371" s="1">
        <v>1.5</v>
      </c>
    </row>
    <row r="372" spans="4:34">
      <c r="D372" s="2">
        <v>42620.4831481481</v>
      </c>
      <c r="E372" s="1">
        <v>0</v>
      </c>
      <c r="F372" s="1">
        <v>1</v>
      </c>
      <c r="G372" s="1">
        <v>0</v>
      </c>
      <c r="H372" s="1">
        <v>4</v>
      </c>
      <c r="I372" s="1">
        <v>0</v>
      </c>
      <c r="J372" s="1">
        <v>0</v>
      </c>
      <c r="K372" s="1">
        <v>0</v>
      </c>
      <c r="L372" s="1">
        <v>5</v>
      </c>
      <c r="O372" s="2">
        <v>42620.4831481481</v>
      </c>
      <c r="P372" s="1">
        <v>2</v>
      </c>
      <c r="Q372" s="1">
        <v>1</v>
      </c>
      <c r="R372" s="1">
        <v>150.9</v>
      </c>
      <c r="S372" s="1">
        <v>4</v>
      </c>
      <c r="T372" s="1">
        <v>0</v>
      </c>
      <c r="U372" s="1">
        <v>0</v>
      </c>
      <c r="V372" s="1">
        <v>0</v>
      </c>
      <c r="W372" s="1">
        <v>5.6</v>
      </c>
      <c r="Z372" s="2">
        <v>42620.4831481481</v>
      </c>
      <c r="AA372" s="1">
        <v>2716.2</v>
      </c>
      <c r="AB372" s="1">
        <v>17465.5</v>
      </c>
      <c r="AC372" s="1">
        <v>37258.1</v>
      </c>
      <c r="AD372" s="1">
        <v>1509878.5</v>
      </c>
      <c r="AE372" s="1">
        <v>0.1</v>
      </c>
      <c r="AF372" s="1">
        <v>28.7</v>
      </c>
      <c r="AG372" s="1">
        <v>0</v>
      </c>
      <c r="AH372" s="1">
        <v>1.4</v>
      </c>
    </row>
    <row r="373" spans="4:34">
      <c r="D373" s="2">
        <v>42620.4831597222</v>
      </c>
      <c r="E373" s="1">
        <v>17.6</v>
      </c>
      <c r="F373" s="1">
        <v>6.5</v>
      </c>
      <c r="G373" s="1">
        <v>352.9</v>
      </c>
      <c r="H373" s="1">
        <v>11.1</v>
      </c>
      <c r="I373" s="1">
        <v>0</v>
      </c>
      <c r="J373" s="1">
        <v>0.1</v>
      </c>
      <c r="K373" s="1">
        <v>0</v>
      </c>
      <c r="L373" s="1">
        <v>3.9</v>
      </c>
      <c r="O373" s="2">
        <v>42620.4831597222</v>
      </c>
      <c r="P373" s="1">
        <v>23.2</v>
      </c>
      <c r="Q373" s="1">
        <v>6.5</v>
      </c>
      <c r="R373" s="1">
        <v>743.7</v>
      </c>
      <c r="S373" s="1">
        <v>11.1</v>
      </c>
      <c r="T373" s="1">
        <v>0</v>
      </c>
      <c r="U373" s="1">
        <v>0.1</v>
      </c>
      <c r="V373" s="1">
        <v>0</v>
      </c>
      <c r="W373" s="1">
        <v>3.5</v>
      </c>
      <c r="Z373" s="2">
        <v>42620.4831597222</v>
      </c>
      <c r="AA373" s="1">
        <v>5728.1</v>
      </c>
      <c r="AB373" s="1">
        <v>16202.1</v>
      </c>
      <c r="AC373" s="1">
        <v>217453.7</v>
      </c>
      <c r="AD373" s="1">
        <v>485213</v>
      </c>
      <c r="AE373" s="1">
        <v>0.1</v>
      </c>
      <c r="AF373" s="1">
        <v>46.9</v>
      </c>
      <c r="AG373" s="1">
        <v>0</v>
      </c>
      <c r="AH373" s="1">
        <v>2.1</v>
      </c>
    </row>
    <row r="374" spans="4:34">
      <c r="D374" s="2">
        <v>42620.4831712963</v>
      </c>
      <c r="E374" s="1">
        <v>13</v>
      </c>
      <c r="F374" s="1">
        <v>5.4</v>
      </c>
      <c r="G374" s="1">
        <v>16.9</v>
      </c>
      <c r="H374" s="1">
        <v>4.3</v>
      </c>
      <c r="I374" s="1">
        <v>0</v>
      </c>
      <c r="J374" s="1">
        <v>0</v>
      </c>
      <c r="K374" s="1">
        <v>0</v>
      </c>
      <c r="L374" s="1">
        <v>1.4</v>
      </c>
      <c r="O374" s="2">
        <v>42620.4831712963</v>
      </c>
      <c r="P374" s="1">
        <v>8.7</v>
      </c>
      <c r="Q374" s="1">
        <v>5.4</v>
      </c>
      <c r="R374" s="1">
        <v>2.3</v>
      </c>
      <c r="S374" s="1">
        <v>4.3</v>
      </c>
      <c r="T374" s="1">
        <v>0</v>
      </c>
      <c r="U374" s="1">
        <v>0</v>
      </c>
      <c r="V374" s="1">
        <v>0</v>
      </c>
      <c r="W374" s="1">
        <v>0.1</v>
      </c>
      <c r="Z374" s="2">
        <v>42620.4831712963</v>
      </c>
      <c r="AA374" s="1">
        <v>17352.3</v>
      </c>
      <c r="AB374" s="1">
        <v>7129.6</v>
      </c>
      <c r="AC374" s="1">
        <v>443893.3</v>
      </c>
      <c r="AD374" s="1">
        <v>409314.7</v>
      </c>
      <c r="AE374" s="1">
        <v>0.1</v>
      </c>
      <c r="AF374" s="1">
        <v>82.5</v>
      </c>
      <c r="AG374" s="1">
        <v>0</v>
      </c>
      <c r="AH374" s="1">
        <v>3.4</v>
      </c>
    </row>
    <row r="375" spans="4:34">
      <c r="D375" s="2">
        <v>42620.4831828704</v>
      </c>
      <c r="E375" s="1">
        <v>8.3</v>
      </c>
      <c r="F375" s="1">
        <v>4.1</v>
      </c>
      <c r="G375" s="1">
        <v>2.2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O375" s="2">
        <v>42620.4831828704</v>
      </c>
      <c r="P375" s="1">
        <v>8.3</v>
      </c>
      <c r="Q375" s="1">
        <v>4.1</v>
      </c>
      <c r="R375" s="1">
        <v>2.2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Z375" s="2">
        <v>42620.4831828704</v>
      </c>
      <c r="AA375" s="1">
        <v>12448.4</v>
      </c>
      <c r="AB375" s="1">
        <v>1249.9</v>
      </c>
      <c r="AC375" s="1">
        <v>103646.3</v>
      </c>
      <c r="AD375" s="1">
        <v>23465.1</v>
      </c>
      <c r="AE375" s="1">
        <v>0.1</v>
      </c>
      <c r="AF375" s="1">
        <v>18.6</v>
      </c>
      <c r="AG375" s="1">
        <v>0</v>
      </c>
      <c r="AH375" s="1">
        <v>1.4</v>
      </c>
    </row>
    <row r="376" spans="4:34">
      <c r="D376" s="2">
        <v>42620.4831944444</v>
      </c>
      <c r="E376" s="1">
        <v>7.9</v>
      </c>
      <c r="F376" s="1">
        <v>4.9</v>
      </c>
      <c r="G376" s="1">
        <v>2.1</v>
      </c>
      <c r="H376" s="1">
        <v>4</v>
      </c>
      <c r="I376" s="1">
        <v>0</v>
      </c>
      <c r="J376" s="1">
        <v>0</v>
      </c>
      <c r="K376" s="1">
        <v>0</v>
      </c>
      <c r="L376" s="1">
        <v>0.4</v>
      </c>
      <c r="O376" s="2">
        <v>42620.4831944444</v>
      </c>
      <c r="P376" s="1">
        <v>7.9</v>
      </c>
      <c r="Q376" s="1">
        <v>4.9</v>
      </c>
      <c r="R376" s="1">
        <v>2.1</v>
      </c>
      <c r="S376" s="1">
        <v>4</v>
      </c>
      <c r="T376" s="1">
        <v>0</v>
      </c>
      <c r="U376" s="1">
        <v>0</v>
      </c>
      <c r="V376" s="1">
        <v>0</v>
      </c>
      <c r="W376" s="1">
        <v>0.4</v>
      </c>
      <c r="Z376" s="2">
        <v>42620.4831944444</v>
      </c>
      <c r="AA376" s="1">
        <v>16560.3</v>
      </c>
      <c r="AB376" s="1">
        <v>1230.9</v>
      </c>
      <c r="AC376" s="1">
        <v>181106.6</v>
      </c>
      <c r="AD376" s="1">
        <v>17819.8</v>
      </c>
      <c r="AE376" s="1">
        <v>0.1</v>
      </c>
      <c r="AF376" s="1">
        <v>35</v>
      </c>
      <c r="AG376" s="1">
        <v>0</v>
      </c>
      <c r="AH376" s="1">
        <v>2</v>
      </c>
    </row>
    <row r="377" spans="4:34">
      <c r="D377" s="2">
        <v>42620.4832060185</v>
      </c>
      <c r="E377" s="1">
        <v>7.9</v>
      </c>
      <c r="F377" s="1">
        <v>4</v>
      </c>
      <c r="G377" s="1">
        <v>2.1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O377" s="2">
        <v>42620.4832060185</v>
      </c>
      <c r="P377" s="1">
        <v>7.9</v>
      </c>
      <c r="Q377" s="1">
        <v>4</v>
      </c>
      <c r="R377" s="1">
        <v>2.1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Z377" s="2">
        <v>42620.4832060185</v>
      </c>
      <c r="AA377" s="1">
        <v>17104.1</v>
      </c>
      <c r="AB377" s="1">
        <v>914.8</v>
      </c>
      <c r="AC377" s="1">
        <v>153086.7</v>
      </c>
      <c r="AD377" s="1">
        <v>14351.8</v>
      </c>
      <c r="AE377" s="1">
        <v>0.1</v>
      </c>
      <c r="AF377" s="1">
        <v>31.7</v>
      </c>
      <c r="AG377" s="1">
        <v>0</v>
      </c>
      <c r="AH377" s="1">
        <v>1.8</v>
      </c>
    </row>
    <row r="378" spans="4:34">
      <c r="D378" s="2">
        <v>42620.4832175926</v>
      </c>
      <c r="E378" s="1">
        <v>8.1</v>
      </c>
      <c r="F378" s="1">
        <v>6.1</v>
      </c>
      <c r="G378" s="1">
        <v>2.2</v>
      </c>
      <c r="H378" s="1">
        <v>8.1</v>
      </c>
      <c r="I378" s="1">
        <v>0</v>
      </c>
      <c r="J378" s="1">
        <v>0</v>
      </c>
      <c r="K378" s="1">
        <v>0</v>
      </c>
      <c r="L378" s="1">
        <v>0.9</v>
      </c>
      <c r="O378" s="2">
        <v>42620.4832175926</v>
      </c>
      <c r="P378" s="1">
        <v>8.1</v>
      </c>
      <c r="Q378" s="1">
        <v>6.1</v>
      </c>
      <c r="R378" s="1">
        <v>2.2</v>
      </c>
      <c r="S378" s="1">
        <v>8.1</v>
      </c>
      <c r="T378" s="1">
        <v>0</v>
      </c>
      <c r="U378" s="1">
        <v>0</v>
      </c>
      <c r="V378" s="1">
        <v>0</v>
      </c>
      <c r="W378" s="1">
        <v>0.9</v>
      </c>
      <c r="Z378" s="2">
        <v>42620.4832175926</v>
      </c>
      <c r="AA378" s="1">
        <v>17710.6</v>
      </c>
      <c r="AB378" s="1">
        <v>764.7</v>
      </c>
      <c r="AC378" s="1">
        <v>177814.4</v>
      </c>
      <c r="AD378" s="1">
        <v>35503.9</v>
      </c>
      <c r="AE378" s="1">
        <v>0.1</v>
      </c>
      <c r="AF378" s="1">
        <v>47.1</v>
      </c>
      <c r="AG378" s="1">
        <v>0</v>
      </c>
      <c r="AH378" s="1">
        <v>2.6</v>
      </c>
    </row>
    <row r="379" spans="4:34">
      <c r="D379" s="2">
        <v>42620.4832291667</v>
      </c>
      <c r="E379" s="1">
        <v>15.9</v>
      </c>
      <c r="F379" s="1">
        <v>9</v>
      </c>
      <c r="G379" s="1">
        <v>4.3</v>
      </c>
      <c r="H379" s="1">
        <v>4</v>
      </c>
      <c r="I379" s="1">
        <v>0</v>
      </c>
      <c r="J379" s="1">
        <v>0</v>
      </c>
      <c r="K379" s="1">
        <v>0</v>
      </c>
      <c r="L379" s="1">
        <v>0.1</v>
      </c>
      <c r="O379" s="2">
        <v>42620.4832291667</v>
      </c>
      <c r="P379" s="1">
        <v>15.9</v>
      </c>
      <c r="Q379" s="1">
        <v>9</v>
      </c>
      <c r="R379" s="1">
        <v>4.3</v>
      </c>
      <c r="S379" s="1">
        <v>4</v>
      </c>
      <c r="T379" s="1">
        <v>0</v>
      </c>
      <c r="U379" s="1">
        <v>0</v>
      </c>
      <c r="V379" s="1">
        <v>0</v>
      </c>
      <c r="W379" s="1">
        <v>0.1</v>
      </c>
      <c r="Z379" s="2">
        <v>42620.4832291667</v>
      </c>
      <c r="AA379" s="1">
        <v>18323.4</v>
      </c>
      <c r="AB379" s="1">
        <v>2496.1</v>
      </c>
      <c r="AC379" s="1">
        <v>172281.6</v>
      </c>
      <c r="AD379" s="1">
        <v>214237</v>
      </c>
      <c r="AE379" s="1">
        <v>0.1</v>
      </c>
      <c r="AF379" s="1">
        <v>47.2</v>
      </c>
      <c r="AG379" s="1">
        <v>0</v>
      </c>
      <c r="AH379" s="1">
        <v>2.3</v>
      </c>
    </row>
    <row r="380" spans="4:34">
      <c r="D380" s="2">
        <v>42620.4832407407</v>
      </c>
      <c r="E380" s="1">
        <v>0</v>
      </c>
      <c r="F380" s="1">
        <v>2</v>
      </c>
      <c r="G380" s="1">
        <v>0</v>
      </c>
      <c r="H380" s="1">
        <v>8</v>
      </c>
      <c r="I380" s="1">
        <v>0</v>
      </c>
      <c r="J380" s="1">
        <v>0</v>
      </c>
      <c r="K380" s="1">
        <v>0</v>
      </c>
      <c r="L380" s="1">
        <v>5.2</v>
      </c>
      <c r="O380" s="2">
        <v>42620.4832407407</v>
      </c>
      <c r="P380" s="1">
        <v>0</v>
      </c>
      <c r="Q380" s="1">
        <v>2</v>
      </c>
      <c r="R380" s="1">
        <v>0</v>
      </c>
      <c r="S380" s="1">
        <v>8</v>
      </c>
      <c r="T380" s="1">
        <v>0</v>
      </c>
      <c r="U380" s="1">
        <v>0</v>
      </c>
      <c r="V380" s="1">
        <v>0</v>
      </c>
      <c r="W380" s="1">
        <v>4.2</v>
      </c>
      <c r="Z380" s="2">
        <v>42620.4832407407</v>
      </c>
      <c r="AA380" s="1">
        <v>16963.6</v>
      </c>
      <c r="AB380" s="1">
        <v>843.1</v>
      </c>
      <c r="AC380" s="1">
        <v>105174.4</v>
      </c>
      <c r="AD380" s="1">
        <v>20917.4</v>
      </c>
      <c r="AE380" s="1">
        <v>0.1</v>
      </c>
      <c r="AF380" s="1">
        <v>27.5</v>
      </c>
      <c r="AG380" s="1">
        <v>0</v>
      </c>
      <c r="AH380" s="1">
        <v>1.5</v>
      </c>
    </row>
    <row r="381" spans="4:34">
      <c r="D381" s="2">
        <v>42620.4832523148</v>
      </c>
      <c r="E381" s="1">
        <v>16.1</v>
      </c>
      <c r="F381" s="1">
        <v>9</v>
      </c>
      <c r="G381" s="1">
        <v>4.3</v>
      </c>
      <c r="H381" s="1">
        <v>4</v>
      </c>
      <c r="I381" s="1">
        <v>0</v>
      </c>
      <c r="J381" s="1">
        <v>0</v>
      </c>
      <c r="K381" s="1">
        <v>0</v>
      </c>
      <c r="L381" s="1">
        <v>0.2</v>
      </c>
      <c r="O381" s="2">
        <v>42620.4832523148</v>
      </c>
      <c r="P381" s="1">
        <v>16.1</v>
      </c>
      <c r="Q381" s="1">
        <v>9</v>
      </c>
      <c r="R381" s="1">
        <v>4.3</v>
      </c>
      <c r="S381" s="1">
        <v>4</v>
      </c>
      <c r="T381" s="1">
        <v>0</v>
      </c>
      <c r="U381" s="1">
        <v>0</v>
      </c>
      <c r="V381" s="1">
        <v>0</v>
      </c>
      <c r="W381" s="1">
        <v>0.2</v>
      </c>
      <c r="Z381" s="2">
        <v>42620.4832523148</v>
      </c>
      <c r="AA381" s="1">
        <v>21466.3</v>
      </c>
      <c r="AB381" s="1">
        <v>1107.2</v>
      </c>
      <c r="AC381" s="1">
        <v>374360.2</v>
      </c>
      <c r="AD381" s="1">
        <v>48145</v>
      </c>
      <c r="AE381" s="1">
        <v>0.1</v>
      </c>
      <c r="AF381" s="1">
        <v>70.8</v>
      </c>
      <c r="AG381" s="1">
        <v>0</v>
      </c>
      <c r="AH381" s="1">
        <v>3.1</v>
      </c>
    </row>
    <row r="382" spans="4:34">
      <c r="D382" s="2">
        <v>42620.4832638889</v>
      </c>
      <c r="E382" s="1">
        <v>0</v>
      </c>
      <c r="F382" s="1">
        <v>1</v>
      </c>
      <c r="G382" s="1">
        <v>0</v>
      </c>
      <c r="H382" s="1">
        <v>4</v>
      </c>
      <c r="I382" s="1">
        <v>0</v>
      </c>
      <c r="J382" s="1">
        <v>0</v>
      </c>
      <c r="K382" s="1">
        <v>0</v>
      </c>
      <c r="L382" s="1">
        <v>4.5</v>
      </c>
      <c r="O382" s="2">
        <v>42620.4832638889</v>
      </c>
      <c r="P382" s="1">
        <v>0</v>
      </c>
      <c r="Q382" s="1">
        <v>1</v>
      </c>
      <c r="R382" s="1">
        <v>0</v>
      </c>
      <c r="S382" s="1">
        <v>4</v>
      </c>
      <c r="T382" s="1">
        <v>0</v>
      </c>
      <c r="U382" s="1">
        <v>0</v>
      </c>
      <c r="V382" s="1">
        <v>0</v>
      </c>
      <c r="W382" s="1">
        <v>2.9</v>
      </c>
      <c r="Z382" s="2">
        <v>42620.4832638889</v>
      </c>
      <c r="AA382" s="1">
        <v>13762.7</v>
      </c>
      <c r="AB382" s="1">
        <v>931.3</v>
      </c>
      <c r="AC382" s="1">
        <v>212227.6</v>
      </c>
      <c r="AD382" s="1">
        <v>23061.6</v>
      </c>
      <c r="AE382" s="1">
        <v>0.1</v>
      </c>
      <c r="AF382" s="1">
        <v>25.8</v>
      </c>
      <c r="AG382" s="1">
        <v>0</v>
      </c>
      <c r="AH382" s="1">
        <v>1.8</v>
      </c>
    </row>
    <row r="383" spans="4:34">
      <c r="D383" s="2">
        <v>42620.483275463</v>
      </c>
      <c r="E383" s="1">
        <v>16</v>
      </c>
      <c r="F383" s="1">
        <v>8</v>
      </c>
      <c r="G383" s="1">
        <v>4.3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O383" s="2">
        <v>42620.483275463</v>
      </c>
      <c r="P383" s="1">
        <v>16</v>
      </c>
      <c r="Q383" s="1">
        <v>8</v>
      </c>
      <c r="R383" s="1">
        <v>4.3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Z383" s="2">
        <v>42620.483275463</v>
      </c>
      <c r="AA383" s="1">
        <v>17309.3</v>
      </c>
      <c r="AB383" s="1">
        <v>2937.4</v>
      </c>
      <c r="AC383" s="1">
        <v>252913.2</v>
      </c>
      <c r="AD383" s="1">
        <v>246471.3</v>
      </c>
      <c r="AE383" s="1">
        <v>0.1</v>
      </c>
      <c r="AF383" s="1">
        <v>40.1</v>
      </c>
      <c r="AG383" s="1">
        <v>0</v>
      </c>
      <c r="AH383" s="1">
        <v>2</v>
      </c>
    </row>
    <row r="384" spans="4:34">
      <c r="D384" s="2">
        <v>42620.483287037</v>
      </c>
      <c r="E384" s="1">
        <v>7.4</v>
      </c>
      <c r="F384" s="1">
        <v>4.6</v>
      </c>
      <c r="G384" s="1">
        <v>2</v>
      </c>
      <c r="H384" s="1">
        <v>3.7</v>
      </c>
      <c r="I384" s="1">
        <v>0</v>
      </c>
      <c r="J384" s="1">
        <v>0</v>
      </c>
      <c r="K384" s="1">
        <v>0</v>
      </c>
      <c r="L384" s="1">
        <v>0.4</v>
      </c>
      <c r="O384" s="2">
        <v>42620.483287037</v>
      </c>
      <c r="P384" s="1">
        <v>7.4</v>
      </c>
      <c r="Q384" s="1">
        <v>4.6</v>
      </c>
      <c r="R384" s="1">
        <v>2</v>
      </c>
      <c r="S384" s="1">
        <v>3.7</v>
      </c>
      <c r="T384" s="1">
        <v>0</v>
      </c>
      <c r="U384" s="1">
        <v>0</v>
      </c>
      <c r="V384" s="1">
        <v>0</v>
      </c>
      <c r="W384" s="1">
        <v>0.2</v>
      </c>
      <c r="Z384" s="2">
        <v>42620.483287037</v>
      </c>
      <c r="AA384" s="1">
        <v>15118.6</v>
      </c>
      <c r="AB384" s="1">
        <v>1185.6</v>
      </c>
      <c r="AC384" s="1">
        <v>189033.6</v>
      </c>
      <c r="AD384" s="1">
        <v>89765.8</v>
      </c>
      <c r="AE384" s="1">
        <v>0.1</v>
      </c>
      <c r="AF384" s="1">
        <v>31.4</v>
      </c>
      <c r="AG384" s="1">
        <v>0</v>
      </c>
      <c r="AH384" s="1">
        <v>1.9</v>
      </c>
    </row>
    <row r="385" spans="4:34">
      <c r="D385" s="2">
        <v>42620.4832986111</v>
      </c>
      <c r="E385" s="1">
        <v>8.8</v>
      </c>
      <c r="F385" s="1">
        <v>4.4</v>
      </c>
      <c r="G385" s="1">
        <v>2.3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O385" s="2">
        <v>42620.4832986111</v>
      </c>
      <c r="P385" s="1">
        <v>8.8</v>
      </c>
      <c r="Q385" s="1">
        <v>4.4</v>
      </c>
      <c r="R385" s="1">
        <v>2.3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Z385" s="2">
        <v>42620.4832986111</v>
      </c>
      <c r="AA385" s="1">
        <v>13982</v>
      </c>
      <c r="AB385" s="1">
        <v>1513.9</v>
      </c>
      <c r="AC385" s="1">
        <v>208421.6</v>
      </c>
      <c r="AD385" s="1">
        <v>81329.4</v>
      </c>
      <c r="AE385" s="1">
        <v>0.1</v>
      </c>
      <c r="AF385" s="1">
        <v>23.9</v>
      </c>
      <c r="AG385" s="1">
        <v>0</v>
      </c>
      <c r="AH385" s="1">
        <v>1.5</v>
      </c>
    </row>
    <row r="386" spans="4:34">
      <c r="D386" s="2">
        <v>42620.4833101852</v>
      </c>
      <c r="E386" s="1">
        <v>8</v>
      </c>
      <c r="F386" s="1">
        <v>4</v>
      </c>
      <c r="G386" s="1">
        <v>2.1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O386" s="2">
        <v>42620.4833101852</v>
      </c>
      <c r="P386" s="1">
        <v>8</v>
      </c>
      <c r="Q386" s="1">
        <v>4</v>
      </c>
      <c r="R386" s="1">
        <v>2.1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Z386" s="2">
        <v>42620.4833101852</v>
      </c>
      <c r="AA386" s="1">
        <v>14886.8</v>
      </c>
      <c r="AB386" s="1">
        <v>1082.4</v>
      </c>
      <c r="AC386" s="1">
        <v>230098.6</v>
      </c>
      <c r="AD386" s="1">
        <v>14713.6</v>
      </c>
      <c r="AE386" s="1">
        <v>0.1</v>
      </c>
      <c r="AF386" s="1">
        <v>35.5</v>
      </c>
      <c r="AG386" s="1">
        <v>0</v>
      </c>
      <c r="AH386" s="1">
        <v>2.2</v>
      </c>
    </row>
    <row r="387" spans="4:34">
      <c r="D387" s="2">
        <v>42620.4842939815</v>
      </c>
      <c r="E387" s="1">
        <v>9.4</v>
      </c>
      <c r="F387" s="1">
        <v>0</v>
      </c>
      <c r="G387" s="1">
        <v>164.8</v>
      </c>
      <c r="H387" s="1">
        <v>0</v>
      </c>
      <c r="I387" s="1">
        <v>0</v>
      </c>
      <c r="J387" s="1">
        <v>0</v>
      </c>
      <c r="K387" s="1">
        <v>0</v>
      </c>
      <c r="L387" s="1">
        <v>2</v>
      </c>
      <c r="O387" s="2">
        <v>42620.4842939815</v>
      </c>
      <c r="P387" s="1">
        <v>4.2</v>
      </c>
      <c r="Q387" s="1">
        <v>0</v>
      </c>
      <c r="R387" s="1">
        <v>275.6</v>
      </c>
      <c r="S387" s="1">
        <v>0</v>
      </c>
      <c r="T387" s="1">
        <v>0</v>
      </c>
      <c r="U387" s="1">
        <v>0</v>
      </c>
      <c r="V387" s="1">
        <v>0</v>
      </c>
      <c r="W387" s="1">
        <v>3.3</v>
      </c>
      <c r="Z387" s="2">
        <v>42620.4842939815</v>
      </c>
      <c r="AA387" s="1">
        <v>19282.9</v>
      </c>
      <c r="AB387" s="1">
        <v>878.8</v>
      </c>
      <c r="AC387" s="1">
        <v>346041.1</v>
      </c>
      <c r="AD387" s="1">
        <v>20452.4</v>
      </c>
      <c r="AE387" s="1">
        <v>0.1</v>
      </c>
      <c r="AF387" s="1">
        <v>95.1</v>
      </c>
      <c r="AG387" s="1">
        <v>0</v>
      </c>
      <c r="AH387" s="1">
        <v>4.7</v>
      </c>
    </row>
    <row r="388" spans="4:34">
      <c r="D388" s="2">
        <v>42620.4843055556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O388" s="2">
        <v>42620.4843055556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Z388" s="2">
        <v>42620.4843055556</v>
      </c>
      <c r="AA388" s="1">
        <v>13392.3</v>
      </c>
      <c r="AB388" s="1">
        <v>946.4</v>
      </c>
      <c r="AC388" s="1">
        <v>196424.6</v>
      </c>
      <c r="AD388" s="1">
        <v>71586.6</v>
      </c>
      <c r="AE388" s="1">
        <v>0.1</v>
      </c>
      <c r="AF388" s="1">
        <v>19.5</v>
      </c>
      <c r="AG388" s="1">
        <v>0</v>
      </c>
      <c r="AH388" s="1">
        <v>1.4</v>
      </c>
    </row>
    <row r="389" spans="4:34">
      <c r="D389" s="2">
        <v>42620.4843171296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O389" s="2">
        <v>42620.4843171296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Z389" s="2">
        <v>42620.4843171296</v>
      </c>
      <c r="AA389" s="1">
        <v>12479.1</v>
      </c>
      <c r="AB389" s="1">
        <v>417.5</v>
      </c>
      <c r="AC389" s="1">
        <v>195786.6</v>
      </c>
      <c r="AD389" s="1">
        <v>21694.1</v>
      </c>
      <c r="AE389" s="1">
        <v>0.1</v>
      </c>
      <c r="AF389" s="1">
        <v>20.3</v>
      </c>
      <c r="AG389" s="1">
        <v>0</v>
      </c>
      <c r="AH389" s="1">
        <v>1.6</v>
      </c>
    </row>
    <row r="390" spans="4:34">
      <c r="D390" s="2">
        <v>42620.4843287037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O390" s="2">
        <v>42620.4843287037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Z390" s="2">
        <v>42620.4843287037</v>
      </c>
      <c r="AA390" s="1">
        <v>10950</v>
      </c>
      <c r="AB390" s="1">
        <v>417</v>
      </c>
      <c r="AC390" s="1">
        <v>171235.2</v>
      </c>
      <c r="AD390" s="1">
        <v>25653.6</v>
      </c>
      <c r="AE390" s="1">
        <v>0</v>
      </c>
      <c r="AF390" s="1">
        <v>16.3</v>
      </c>
      <c r="AG390" s="1">
        <v>0</v>
      </c>
      <c r="AH390" s="1">
        <v>1.4</v>
      </c>
    </row>
    <row r="391" spans="4:34">
      <c r="D391" s="2">
        <v>42620.4843402778</v>
      </c>
      <c r="E391" s="1">
        <v>3</v>
      </c>
      <c r="F391" s="1">
        <v>3</v>
      </c>
      <c r="G391" s="1">
        <v>7</v>
      </c>
      <c r="H391" s="1">
        <v>12</v>
      </c>
      <c r="I391" s="1">
        <v>0</v>
      </c>
      <c r="J391" s="1">
        <v>0</v>
      </c>
      <c r="K391" s="1">
        <v>0</v>
      </c>
      <c r="L391" s="1">
        <v>4.9</v>
      </c>
      <c r="O391" s="2">
        <v>42620.4843402778</v>
      </c>
      <c r="P391" s="1">
        <v>6</v>
      </c>
      <c r="Q391" s="1">
        <v>3</v>
      </c>
      <c r="R391" s="1">
        <v>183.5</v>
      </c>
      <c r="S391" s="1">
        <v>12</v>
      </c>
      <c r="T391" s="1">
        <v>0</v>
      </c>
      <c r="U391" s="1">
        <v>0.1</v>
      </c>
      <c r="V391" s="1">
        <v>0</v>
      </c>
      <c r="W391" s="1">
        <v>11</v>
      </c>
      <c r="Z391" s="2">
        <v>42620.4843402778</v>
      </c>
      <c r="AA391" s="1">
        <v>10817.5</v>
      </c>
      <c r="AB391" s="1">
        <v>921.6</v>
      </c>
      <c r="AC391" s="1">
        <v>172491.9</v>
      </c>
      <c r="AD391" s="1">
        <v>37497.9</v>
      </c>
      <c r="AE391" s="1">
        <v>0</v>
      </c>
      <c r="AF391" s="1">
        <v>14.3</v>
      </c>
      <c r="AG391" s="1">
        <v>0</v>
      </c>
      <c r="AH391" s="1">
        <v>1.2</v>
      </c>
    </row>
    <row r="392" spans="4:34">
      <c r="D392" s="2">
        <v>42620.4843518519</v>
      </c>
      <c r="E392" s="1">
        <v>34.2</v>
      </c>
      <c r="F392" s="1">
        <v>9.8</v>
      </c>
      <c r="G392" s="1">
        <v>321.1</v>
      </c>
      <c r="H392" s="1">
        <v>7.8</v>
      </c>
      <c r="I392" s="1">
        <v>0</v>
      </c>
      <c r="J392" s="1">
        <v>0.1</v>
      </c>
      <c r="K392" s="1">
        <v>0</v>
      </c>
      <c r="L392" s="1">
        <v>2.4</v>
      </c>
      <c r="O392" s="2">
        <v>42620.4843518519</v>
      </c>
      <c r="P392" s="1">
        <v>30.3</v>
      </c>
      <c r="Q392" s="1">
        <v>9.8</v>
      </c>
      <c r="R392" s="1">
        <v>806.2</v>
      </c>
      <c r="S392" s="1">
        <v>7.8</v>
      </c>
      <c r="T392" s="1">
        <v>0</v>
      </c>
      <c r="U392" s="1">
        <v>0.1</v>
      </c>
      <c r="V392" s="1">
        <v>0</v>
      </c>
      <c r="W392" s="1">
        <v>2.8</v>
      </c>
      <c r="Z392" s="2">
        <v>42620.4843518519</v>
      </c>
      <c r="AA392" s="1">
        <v>11650.4</v>
      </c>
      <c r="AB392" s="1">
        <v>875.3</v>
      </c>
      <c r="AC392" s="1">
        <v>239284.2</v>
      </c>
      <c r="AD392" s="1">
        <v>26643.8</v>
      </c>
      <c r="AE392" s="1">
        <v>0</v>
      </c>
      <c r="AF392" s="1">
        <v>25.8</v>
      </c>
      <c r="AG392" s="1">
        <v>0</v>
      </c>
      <c r="AH392" s="1">
        <v>2.1</v>
      </c>
    </row>
    <row r="393" spans="4:34">
      <c r="D393" s="2">
        <v>42620.4843634259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O393" s="2">
        <v>42620.4843634259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Z393" s="2">
        <v>42620.4843634259</v>
      </c>
      <c r="AA393" s="1">
        <v>17161.5</v>
      </c>
      <c r="AB393" s="1">
        <v>369.6</v>
      </c>
      <c r="AC393" s="1">
        <v>386520.1</v>
      </c>
      <c r="AD393" s="1">
        <v>26113.8</v>
      </c>
      <c r="AE393" s="1">
        <v>0.1</v>
      </c>
      <c r="AF393" s="1">
        <v>54.3</v>
      </c>
      <c r="AG393" s="1">
        <v>0</v>
      </c>
      <c r="AH393" s="1">
        <v>3.1</v>
      </c>
    </row>
    <row r="394" spans="4:34">
      <c r="D394" s="2">
        <v>42620.484375</v>
      </c>
      <c r="E394" s="1">
        <v>18</v>
      </c>
      <c r="F394" s="1">
        <v>10</v>
      </c>
      <c r="G394" s="1">
        <v>5.3</v>
      </c>
      <c r="H394" s="1">
        <v>16</v>
      </c>
      <c r="I394" s="1">
        <v>0</v>
      </c>
      <c r="J394" s="1">
        <v>0</v>
      </c>
      <c r="K394" s="1">
        <v>0</v>
      </c>
      <c r="L394" s="1">
        <v>0.6</v>
      </c>
      <c r="O394" s="2">
        <v>42620.484375</v>
      </c>
      <c r="P394" s="1">
        <v>18</v>
      </c>
      <c r="Q394" s="1">
        <v>10</v>
      </c>
      <c r="R394" s="1">
        <v>16.8</v>
      </c>
      <c r="S394" s="1">
        <v>16</v>
      </c>
      <c r="T394" s="1">
        <v>0</v>
      </c>
      <c r="U394" s="1">
        <v>0</v>
      </c>
      <c r="V394" s="1">
        <v>0</v>
      </c>
      <c r="W394" s="1">
        <v>0.8</v>
      </c>
      <c r="Z394" s="2">
        <v>42620.484375</v>
      </c>
      <c r="AA394" s="1">
        <v>17403.2</v>
      </c>
      <c r="AB394" s="1">
        <v>872</v>
      </c>
      <c r="AC394" s="1">
        <v>300147.9</v>
      </c>
      <c r="AD394" s="1">
        <v>30742.6</v>
      </c>
      <c r="AE394" s="1">
        <v>0.1</v>
      </c>
      <c r="AF394" s="1">
        <v>42</v>
      </c>
      <c r="AG394" s="1">
        <v>0</v>
      </c>
      <c r="AH394" s="1">
        <v>2.3</v>
      </c>
    </row>
    <row r="395" spans="4:34">
      <c r="D395" s="2">
        <v>42620.4843865741</v>
      </c>
      <c r="E395" s="1">
        <v>11</v>
      </c>
      <c r="F395" s="1">
        <v>4</v>
      </c>
      <c r="G395" s="1">
        <v>7.6</v>
      </c>
      <c r="H395" s="1">
        <v>0</v>
      </c>
      <c r="I395" s="1">
        <v>0</v>
      </c>
      <c r="J395" s="1">
        <v>0</v>
      </c>
      <c r="K395" s="1">
        <v>0</v>
      </c>
      <c r="L395" s="1">
        <v>2.7</v>
      </c>
      <c r="O395" s="2">
        <v>42620.4843865741</v>
      </c>
      <c r="P395" s="1">
        <v>12</v>
      </c>
      <c r="Q395" s="1">
        <v>4</v>
      </c>
      <c r="R395" s="1">
        <v>14.6</v>
      </c>
      <c r="S395" s="1">
        <v>0</v>
      </c>
      <c r="T395" s="1">
        <v>0</v>
      </c>
      <c r="U395" s="1">
        <v>0</v>
      </c>
      <c r="V395" s="1">
        <v>0</v>
      </c>
      <c r="W395" s="1">
        <v>2.4</v>
      </c>
      <c r="Z395" s="2">
        <v>42620.4843865741</v>
      </c>
      <c r="AA395" s="1">
        <v>18793.5</v>
      </c>
      <c r="AB395" s="1">
        <v>349.6</v>
      </c>
      <c r="AC395" s="1">
        <v>363043.4</v>
      </c>
      <c r="AD395" s="1">
        <v>16638.7</v>
      </c>
      <c r="AE395" s="1">
        <v>0.1</v>
      </c>
      <c r="AF395" s="1">
        <v>50.7</v>
      </c>
      <c r="AG395" s="1">
        <v>0</v>
      </c>
      <c r="AH395" s="1">
        <v>2.6</v>
      </c>
    </row>
    <row r="396" spans="4:34">
      <c r="D396" s="2">
        <v>42620.4843981481</v>
      </c>
      <c r="E396" s="1">
        <v>8</v>
      </c>
      <c r="F396" s="1">
        <v>4</v>
      </c>
      <c r="G396" s="1">
        <v>2.2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O396" s="2">
        <v>42620.4843981481</v>
      </c>
      <c r="P396" s="1">
        <v>8</v>
      </c>
      <c r="Q396" s="1">
        <v>4</v>
      </c>
      <c r="R396" s="1">
        <v>2.2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Z396" s="2">
        <v>42620.4843981481</v>
      </c>
      <c r="AA396" s="1">
        <v>16676</v>
      </c>
      <c r="AB396" s="1">
        <v>1218.5</v>
      </c>
      <c r="AC396" s="1">
        <v>328688.3</v>
      </c>
      <c r="AD396" s="1">
        <v>33748.2</v>
      </c>
      <c r="AE396" s="1">
        <v>0.1</v>
      </c>
      <c r="AF396" s="1">
        <v>44.5</v>
      </c>
      <c r="AG396" s="1">
        <v>0</v>
      </c>
      <c r="AH396" s="1">
        <v>2.5</v>
      </c>
    </row>
    <row r="397" spans="4:34">
      <c r="D397" s="2">
        <v>42620.4844097222</v>
      </c>
      <c r="E397" s="1">
        <v>7</v>
      </c>
      <c r="F397" s="1">
        <v>155.4</v>
      </c>
      <c r="G397" s="1">
        <v>101.2</v>
      </c>
      <c r="H397" s="1">
        <v>16033.5</v>
      </c>
      <c r="I397" s="1">
        <v>0</v>
      </c>
      <c r="J397" s="1">
        <v>26.6</v>
      </c>
      <c r="K397" s="1">
        <v>0</v>
      </c>
      <c r="L397" s="1">
        <v>164</v>
      </c>
      <c r="O397" s="2">
        <v>42620.4844097222</v>
      </c>
      <c r="P397" s="1">
        <v>6</v>
      </c>
      <c r="Q397" s="1">
        <v>173.4</v>
      </c>
      <c r="R397" s="1">
        <v>59.9</v>
      </c>
      <c r="S397" s="1">
        <v>17996.3</v>
      </c>
      <c r="T397" s="1">
        <v>0</v>
      </c>
      <c r="U397" s="1">
        <v>21.9</v>
      </c>
      <c r="V397" s="1">
        <v>0</v>
      </c>
      <c r="W397" s="1">
        <v>122.1</v>
      </c>
      <c r="Z397" s="2">
        <v>42620.4844097222</v>
      </c>
      <c r="AA397" s="1">
        <v>11015.4</v>
      </c>
      <c r="AB397" s="1">
        <v>528</v>
      </c>
      <c r="AC397" s="1">
        <v>174294.5</v>
      </c>
      <c r="AD397" s="1">
        <v>48074.4</v>
      </c>
      <c r="AE397" s="1">
        <v>0</v>
      </c>
      <c r="AF397" s="1">
        <v>15.9</v>
      </c>
      <c r="AG397" s="1">
        <v>0</v>
      </c>
      <c r="AH397" s="1">
        <v>1.4</v>
      </c>
    </row>
    <row r="398" spans="4:34">
      <c r="D398" s="2">
        <v>42620.4844212963</v>
      </c>
      <c r="E398" s="1">
        <v>69.9</v>
      </c>
      <c r="F398" s="1">
        <v>151.7</v>
      </c>
      <c r="G398" s="1">
        <v>669</v>
      </c>
      <c r="H398" s="1">
        <v>2629.4</v>
      </c>
      <c r="I398" s="1">
        <v>0</v>
      </c>
      <c r="J398" s="1">
        <v>6.3</v>
      </c>
      <c r="K398" s="1">
        <v>0</v>
      </c>
      <c r="L398" s="1">
        <v>28.2</v>
      </c>
      <c r="O398" s="2">
        <v>42620.4844212963</v>
      </c>
      <c r="P398" s="1">
        <v>41.9</v>
      </c>
      <c r="Q398" s="1">
        <v>129.8</v>
      </c>
      <c r="R398" s="1">
        <v>221.8</v>
      </c>
      <c r="S398" s="1">
        <v>660.8</v>
      </c>
      <c r="T398" s="1">
        <v>0</v>
      </c>
      <c r="U398" s="1">
        <v>6.4</v>
      </c>
      <c r="V398" s="1">
        <v>0</v>
      </c>
      <c r="W398" s="1">
        <v>37</v>
      </c>
      <c r="Z398" s="2">
        <v>42620.4844212963</v>
      </c>
      <c r="AA398" s="1">
        <v>19284.9</v>
      </c>
      <c r="AB398" s="1">
        <v>1353.7</v>
      </c>
      <c r="AC398" s="1">
        <v>402359.4</v>
      </c>
      <c r="AD398" s="1">
        <v>68626.1</v>
      </c>
      <c r="AE398" s="1">
        <v>0.1</v>
      </c>
      <c r="AF398" s="1">
        <v>47.4</v>
      </c>
      <c r="AG398" s="1">
        <v>0</v>
      </c>
      <c r="AH398" s="1">
        <v>2.3</v>
      </c>
    </row>
    <row r="399" spans="4:34">
      <c r="D399" s="2">
        <v>42620.4844328704</v>
      </c>
      <c r="E399" s="1">
        <v>2</v>
      </c>
      <c r="F399" s="1">
        <v>51</v>
      </c>
      <c r="G399" s="1">
        <v>2.5</v>
      </c>
      <c r="H399" s="1">
        <v>1379.3</v>
      </c>
      <c r="I399" s="1">
        <v>0</v>
      </c>
      <c r="J399" s="1">
        <v>1.7</v>
      </c>
      <c r="K399" s="1">
        <v>0</v>
      </c>
      <c r="L399" s="1">
        <v>31.5</v>
      </c>
      <c r="O399" s="2">
        <v>42620.4844328704</v>
      </c>
      <c r="P399" s="1">
        <v>8</v>
      </c>
      <c r="Q399" s="1">
        <v>49</v>
      </c>
      <c r="R399" s="1">
        <v>144.1</v>
      </c>
      <c r="S399" s="1">
        <v>1381.3</v>
      </c>
      <c r="T399" s="1">
        <v>0</v>
      </c>
      <c r="U399" s="1">
        <v>1.7</v>
      </c>
      <c r="V399" s="1">
        <v>0</v>
      </c>
      <c r="W399" s="1">
        <v>29.8</v>
      </c>
      <c r="Z399" s="2">
        <v>42620.4844328704</v>
      </c>
      <c r="AA399" s="1">
        <v>14573.3</v>
      </c>
      <c r="AB399" s="1">
        <v>620.6</v>
      </c>
      <c r="AC399" s="1">
        <v>255107.5</v>
      </c>
      <c r="AD399" s="1">
        <v>28538.1</v>
      </c>
      <c r="AE399" s="1">
        <v>0.1</v>
      </c>
      <c r="AF399" s="1">
        <v>28.8</v>
      </c>
      <c r="AG399" s="1">
        <v>0</v>
      </c>
      <c r="AH399" s="1">
        <v>1.9</v>
      </c>
    </row>
    <row r="400" spans="4:34">
      <c r="D400" s="2">
        <v>42620.4844444444</v>
      </c>
      <c r="E400" s="1">
        <v>16</v>
      </c>
      <c r="F400" s="1">
        <v>8</v>
      </c>
      <c r="G400" s="1">
        <v>4.3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O400" s="2">
        <v>42620.4844444444</v>
      </c>
      <c r="P400" s="1">
        <v>17</v>
      </c>
      <c r="Q400" s="1">
        <v>8</v>
      </c>
      <c r="R400" s="1">
        <v>132.4</v>
      </c>
      <c r="S400" s="1">
        <v>0</v>
      </c>
      <c r="T400" s="1">
        <v>0</v>
      </c>
      <c r="U400" s="1">
        <v>0</v>
      </c>
      <c r="V400" s="1">
        <v>0</v>
      </c>
      <c r="W400" s="1">
        <v>0.3</v>
      </c>
      <c r="Z400" s="2">
        <v>42620.4844444444</v>
      </c>
      <c r="AA400" s="1">
        <v>18982.3</v>
      </c>
      <c r="AB400" s="1">
        <v>1112.4</v>
      </c>
      <c r="AC400" s="1">
        <v>296158</v>
      </c>
      <c r="AD400" s="1">
        <v>58191.5</v>
      </c>
      <c r="AE400" s="1">
        <v>0.1</v>
      </c>
      <c r="AF400" s="1">
        <v>33.5</v>
      </c>
      <c r="AG400" s="1">
        <v>0</v>
      </c>
      <c r="AH400" s="1">
        <v>1.7</v>
      </c>
    </row>
    <row r="401" spans="4:34">
      <c r="D401" s="2">
        <v>42620.4844560185</v>
      </c>
      <c r="E401" s="1">
        <v>8</v>
      </c>
      <c r="F401" s="1">
        <v>4</v>
      </c>
      <c r="G401" s="1">
        <v>2.1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O401" s="2">
        <v>42620.4844560185</v>
      </c>
      <c r="P401" s="1">
        <v>8</v>
      </c>
      <c r="Q401" s="1">
        <v>4</v>
      </c>
      <c r="R401" s="1">
        <v>2.1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Z401" s="2">
        <v>42620.4844560185</v>
      </c>
      <c r="AA401" s="1">
        <v>14894.4</v>
      </c>
      <c r="AB401" s="1">
        <v>425.6</v>
      </c>
      <c r="AC401" s="1">
        <v>210731.5</v>
      </c>
      <c r="AD401" s="1">
        <v>29013.6</v>
      </c>
      <c r="AE401" s="1">
        <v>0.1</v>
      </c>
      <c r="AF401" s="1">
        <v>22.7</v>
      </c>
      <c r="AG401" s="1">
        <v>0</v>
      </c>
      <c r="AH401" s="1">
        <v>1.5</v>
      </c>
    </row>
    <row r="402" spans="4:34">
      <c r="D402" s="2">
        <v>42620.4844675926</v>
      </c>
      <c r="E402" s="1">
        <v>8</v>
      </c>
      <c r="F402" s="1">
        <v>4</v>
      </c>
      <c r="G402" s="1">
        <v>2.1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O402" s="2">
        <v>42620.4844675926</v>
      </c>
      <c r="P402" s="1">
        <v>8</v>
      </c>
      <c r="Q402" s="1">
        <v>4</v>
      </c>
      <c r="R402" s="1">
        <v>2.1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Z402" s="2">
        <v>42620.4844675926</v>
      </c>
      <c r="AA402" s="1">
        <v>15426.2</v>
      </c>
      <c r="AB402" s="1">
        <v>948.5</v>
      </c>
      <c r="AC402" s="1">
        <v>255663.6</v>
      </c>
      <c r="AD402" s="1">
        <v>40421.6</v>
      </c>
      <c r="AE402" s="1">
        <v>0.1</v>
      </c>
      <c r="AF402" s="1">
        <v>40.5</v>
      </c>
      <c r="AG402" s="1">
        <v>0</v>
      </c>
      <c r="AH402" s="1">
        <v>2.5</v>
      </c>
    </row>
    <row r="403" spans="4:34">
      <c r="D403" s="2">
        <v>42620.4844791667</v>
      </c>
      <c r="E403" s="1">
        <v>46.1</v>
      </c>
      <c r="F403" s="1">
        <v>5.9</v>
      </c>
      <c r="G403" s="1">
        <v>280.9</v>
      </c>
      <c r="H403" s="1">
        <v>7.9</v>
      </c>
      <c r="I403" s="1">
        <v>0</v>
      </c>
      <c r="J403" s="1">
        <v>1.5</v>
      </c>
      <c r="K403" s="1">
        <v>0</v>
      </c>
      <c r="L403" s="1">
        <v>28.7</v>
      </c>
      <c r="O403" s="2">
        <v>42620.4844791667</v>
      </c>
      <c r="P403" s="1">
        <v>34.4</v>
      </c>
      <c r="Q403" s="1">
        <v>5.9</v>
      </c>
      <c r="R403" s="1">
        <v>216.6</v>
      </c>
      <c r="S403" s="1">
        <v>7.9</v>
      </c>
      <c r="T403" s="1">
        <v>0</v>
      </c>
      <c r="U403" s="1">
        <v>0.8</v>
      </c>
      <c r="V403" s="1">
        <v>0</v>
      </c>
      <c r="W403" s="1">
        <v>19.4</v>
      </c>
      <c r="Z403" s="2">
        <v>42620.4844791667</v>
      </c>
      <c r="AA403" s="1">
        <v>13281.5</v>
      </c>
      <c r="AB403" s="1">
        <v>803</v>
      </c>
      <c r="AC403" s="1">
        <v>221241.1</v>
      </c>
      <c r="AD403" s="1">
        <v>45387.6</v>
      </c>
      <c r="AE403" s="1">
        <v>0.1</v>
      </c>
      <c r="AF403" s="1">
        <v>22.3</v>
      </c>
      <c r="AG403" s="1">
        <v>0</v>
      </c>
      <c r="AH403" s="1">
        <v>1.6</v>
      </c>
    </row>
    <row r="404" spans="4:34">
      <c r="D404" s="2">
        <v>42620.4844907407</v>
      </c>
      <c r="E404" s="1">
        <v>8.2</v>
      </c>
      <c r="F404" s="1">
        <v>4.1</v>
      </c>
      <c r="G404" s="1">
        <v>2.2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O404" s="2">
        <v>42620.4844907407</v>
      </c>
      <c r="P404" s="1">
        <v>8.2</v>
      </c>
      <c r="Q404" s="1">
        <v>4.1</v>
      </c>
      <c r="R404" s="1">
        <v>2.2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Z404" s="2">
        <v>42620.4844907407</v>
      </c>
      <c r="AA404" s="1">
        <v>17371.5</v>
      </c>
      <c r="AB404" s="1">
        <v>685.2</v>
      </c>
      <c r="AC404" s="1">
        <v>306365.4</v>
      </c>
      <c r="AD404" s="1">
        <v>28617.5</v>
      </c>
      <c r="AE404" s="1">
        <v>0.1</v>
      </c>
      <c r="AF404" s="1">
        <v>38.8</v>
      </c>
      <c r="AG404" s="1">
        <v>0</v>
      </c>
      <c r="AH404" s="1">
        <v>2.1</v>
      </c>
    </row>
    <row r="405" spans="4:34">
      <c r="D405" s="2">
        <v>42620.4845023148</v>
      </c>
      <c r="E405" s="1">
        <v>16</v>
      </c>
      <c r="F405" s="1">
        <v>9</v>
      </c>
      <c r="G405" s="1">
        <v>4.3</v>
      </c>
      <c r="H405" s="1">
        <v>4</v>
      </c>
      <c r="I405" s="1">
        <v>0</v>
      </c>
      <c r="J405" s="1">
        <v>0</v>
      </c>
      <c r="K405" s="1">
        <v>0</v>
      </c>
      <c r="L405" s="1">
        <v>0.1</v>
      </c>
      <c r="O405" s="2">
        <v>42620.4845023148</v>
      </c>
      <c r="P405" s="1">
        <v>16</v>
      </c>
      <c r="Q405" s="1">
        <v>9</v>
      </c>
      <c r="R405" s="1">
        <v>4.3</v>
      </c>
      <c r="S405" s="1">
        <v>4</v>
      </c>
      <c r="T405" s="1">
        <v>0</v>
      </c>
      <c r="U405" s="1">
        <v>0</v>
      </c>
      <c r="V405" s="1">
        <v>0</v>
      </c>
      <c r="W405" s="1">
        <v>0.1</v>
      </c>
      <c r="Z405" s="2">
        <v>42620.4845023148</v>
      </c>
      <c r="AA405" s="1">
        <v>14085.9</v>
      </c>
      <c r="AB405" s="1">
        <v>944.9</v>
      </c>
      <c r="AC405" s="1">
        <v>238257.3</v>
      </c>
      <c r="AD405" s="1">
        <v>32019.3</v>
      </c>
      <c r="AE405" s="1">
        <v>0.1</v>
      </c>
      <c r="AF405" s="1">
        <v>21.6</v>
      </c>
      <c r="AG405" s="1">
        <v>0</v>
      </c>
      <c r="AH405" s="1">
        <v>1.4</v>
      </c>
    </row>
    <row r="406" spans="4:34">
      <c r="D406" s="2">
        <v>42620.485462963</v>
      </c>
      <c r="E406" s="1">
        <v>12.3</v>
      </c>
      <c r="F406" s="1">
        <v>23.5</v>
      </c>
      <c r="G406" s="1">
        <v>183.1</v>
      </c>
      <c r="H406" s="1">
        <v>66</v>
      </c>
      <c r="I406" s="1">
        <v>0</v>
      </c>
      <c r="J406" s="1">
        <v>0.9</v>
      </c>
      <c r="K406" s="1">
        <v>0</v>
      </c>
      <c r="L406" s="1">
        <v>25.3</v>
      </c>
      <c r="O406" s="2">
        <v>42620.485462963</v>
      </c>
      <c r="P406" s="1">
        <v>9.2</v>
      </c>
      <c r="Q406" s="1">
        <v>27.6</v>
      </c>
      <c r="R406" s="1">
        <v>598.4</v>
      </c>
      <c r="S406" s="1">
        <v>61.4</v>
      </c>
      <c r="T406" s="1">
        <v>0</v>
      </c>
      <c r="U406" s="1">
        <v>2.2</v>
      </c>
      <c r="V406" s="1">
        <v>0</v>
      </c>
      <c r="W406" s="1">
        <v>59.7</v>
      </c>
      <c r="Z406" s="2">
        <v>42620.485462963</v>
      </c>
      <c r="AA406" s="1">
        <v>18605.4</v>
      </c>
      <c r="AB406" s="1">
        <v>178</v>
      </c>
      <c r="AC406" s="1">
        <v>340937.6</v>
      </c>
      <c r="AD406" s="1">
        <v>12340.8</v>
      </c>
      <c r="AE406" s="1">
        <v>0.1</v>
      </c>
      <c r="AF406" s="1">
        <v>54.1</v>
      </c>
      <c r="AG406" s="1">
        <v>0</v>
      </c>
      <c r="AH406" s="1">
        <v>2.9</v>
      </c>
    </row>
    <row r="407" spans="4:34">
      <c r="D407" s="2">
        <v>42620.485474537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O407" s="2">
        <v>42620.485474537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Z407" s="2">
        <v>42620.485474537</v>
      </c>
      <c r="AA407" s="1">
        <v>13725.8</v>
      </c>
      <c r="AB407" s="1">
        <v>1352.8</v>
      </c>
      <c r="AC407" s="1">
        <v>289736.6</v>
      </c>
      <c r="AD407" s="1">
        <v>94047.1</v>
      </c>
      <c r="AE407" s="1">
        <v>0.1</v>
      </c>
      <c r="AF407" s="1">
        <v>32</v>
      </c>
      <c r="AG407" s="1">
        <v>0</v>
      </c>
      <c r="AH407" s="1">
        <v>2.1</v>
      </c>
    </row>
    <row r="408" spans="4:34">
      <c r="D408" s="2">
        <v>42620.4854861111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O408" s="2">
        <v>42620.4854861111</v>
      </c>
      <c r="P408" s="1">
        <v>1</v>
      </c>
      <c r="Q408" s="1">
        <v>0</v>
      </c>
      <c r="R408" s="1">
        <v>124.7</v>
      </c>
      <c r="S408" s="1">
        <v>0</v>
      </c>
      <c r="T408" s="1">
        <v>0</v>
      </c>
      <c r="U408" s="1">
        <v>0</v>
      </c>
      <c r="V408" s="1">
        <v>0</v>
      </c>
      <c r="W408" s="1">
        <v>1.1</v>
      </c>
      <c r="Z408" s="2">
        <v>42620.4854861111</v>
      </c>
      <c r="AA408" s="1">
        <v>21124.5</v>
      </c>
      <c r="AB408" s="1">
        <v>1163.2</v>
      </c>
      <c r="AC408" s="1">
        <v>301956.7</v>
      </c>
      <c r="AD408" s="1">
        <v>11480</v>
      </c>
      <c r="AE408" s="1">
        <v>0.1</v>
      </c>
      <c r="AF408" s="1">
        <v>43.1</v>
      </c>
      <c r="AG408" s="1">
        <v>0</v>
      </c>
      <c r="AH408" s="1">
        <v>1.9</v>
      </c>
    </row>
    <row r="409" spans="4:34">
      <c r="D409" s="2">
        <v>42620.4854976852</v>
      </c>
      <c r="E409" s="1">
        <v>5.1</v>
      </c>
      <c r="F409" s="1">
        <v>1</v>
      </c>
      <c r="G409" s="1">
        <v>398</v>
      </c>
      <c r="H409" s="1">
        <v>4.1</v>
      </c>
      <c r="I409" s="1">
        <v>0</v>
      </c>
      <c r="J409" s="1">
        <v>0</v>
      </c>
      <c r="K409" s="1">
        <v>0</v>
      </c>
      <c r="L409" s="1">
        <v>1.6</v>
      </c>
      <c r="O409" s="2">
        <v>42620.4854976852</v>
      </c>
      <c r="P409" s="1">
        <v>3.1</v>
      </c>
      <c r="Q409" s="1">
        <v>1</v>
      </c>
      <c r="R409" s="1">
        <v>9.3</v>
      </c>
      <c r="S409" s="1">
        <v>4.1</v>
      </c>
      <c r="T409" s="1">
        <v>0</v>
      </c>
      <c r="U409" s="1">
        <v>0</v>
      </c>
      <c r="V409" s="1">
        <v>0</v>
      </c>
      <c r="W409" s="1">
        <v>4.9</v>
      </c>
      <c r="Z409" s="2">
        <v>42620.4854976852</v>
      </c>
      <c r="AA409" s="1">
        <v>19969.6</v>
      </c>
      <c r="AB409" s="1">
        <v>602.5</v>
      </c>
      <c r="AC409" s="1">
        <v>398955</v>
      </c>
      <c r="AD409" s="1">
        <v>32745.7</v>
      </c>
      <c r="AE409" s="1">
        <v>0.1</v>
      </c>
      <c r="AF409" s="1">
        <v>69.7</v>
      </c>
      <c r="AG409" s="1">
        <v>0</v>
      </c>
      <c r="AH409" s="1">
        <v>3.4</v>
      </c>
    </row>
    <row r="410" spans="4:34">
      <c r="D410" s="2">
        <v>42620.4855092593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O410" s="2">
        <v>42620.4855092593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Z410" s="2">
        <v>42620.4855092593</v>
      </c>
      <c r="AA410" s="1">
        <v>18168.8</v>
      </c>
      <c r="AB410" s="1">
        <v>747.3</v>
      </c>
      <c r="AC410" s="1">
        <v>346445.5</v>
      </c>
      <c r="AD410" s="1">
        <v>59621.5</v>
      </c>
      <c r="AE410" s="1">
        <v>0.1</v>
      </c>
      <c r="AF410" s="1">
        <v>54.4</v>
      </c>
      <c r="AG410" s="1">
        <v>0</v>
      </c>
      <c r="AH410" s="1">
        <v>2.9</v>
      </c>
    </row>
    <row r="411" spans="4:34">
      <c r="D411" s="2">
        <v>42620.4855208333</v>
      </c>
      <c r="E411" s="1">
        <v>31.5</v>
      </c>
      <c r="F411" s="1">
        <v>3.8</v>
      </c>
      <c r="G411" s="1">
        <v>506.6</v>
      </c>
      <c r="H411" s="1">
        <v>0</v>
      </c>
      <c r="I411" s="1">
        <v>0</v>
      </c>
      <c r="J411" s="1">
        <v>0.1</v>
      </c>
      <c r="K411" s="1">
        <v>0</v>
      </c>
      <c r="L411" s="1">
        <v>2.5</v>
      </c>
      <c r="O411" s="2">
        <v>42620.4855208333</v>
      </c>
      <c r="P411" s="1">
        <v>16.2</v>
      </c>
      <c r="Q411" s="1">
        <v>3.8</v>
      </c>
      <c r="R411" s="1">
        <v>768.2</v>
      </c>
      <c r="S411" s="1">
        <v>0</v>
      </c>
      <c r="T411" s="1">
        <v>0</v>
      </c>
      <c r="U411" s="1">
        <v>0</v>
      </c>
      <c r="V411" s="1">
        <v>0</v>
      </c>
      <c r="W411" s="1">
        <v>1.5</v>
      </c>
      <c r="Z411" s="2">
        <v>42620.4855208333</v>
      </c>
      <c r="AA411" s="1">
        <v>17511.8</v>
      </c>
      <c r="AB411" s="1">
        <v>3068.4</v>
      </c>
      <c r="AC411" s="1">
        <v>313855.8</v>
      </c>
      <c r="AD411" s="1">
        <v>286619.5</v>
      </c>
      <c r="AE411" s="1">
        <v>0.1</v>
      </c>
      <c r="AF411" s="1">
        <v>52.3</v>
      </c>
      <c r="AG411" s="1">
        <v>0</v>
      </c>
      <c r="AH411" s="1">
        <v>2.5</v>
      </c>
    </row>
    <row r="412" spans="4:34">
      <c r="D412" s="2">
        <v>42620.4855324074</v>
      </c>
      <c r="E412" s="1">
        <v>55.7</v>
      </c>
      <c r="F412" s="1">
        <v>6.2</v>
      </c>
      <c r="G412" s="1">
        <v>408</v>
      </c>
      <c r="H412" s="1">
        <v>8.3</v>
      </c>
      <c r="I412" s="1">
        <v>0</v>
      </c>
      <c r="J412" s="1">
        <v>2</v>
      </c>
      <c r="K412" s="1">
        <v>0</v>
      </c>
      <c r="L412" s="1">
        <v>31.6</v>
      </c>
      <c r="O412" s="2">
        <v>42620.4855324074</v>
      </c>
      <c r="P412" s="1">
        <v>52.6</v>
      </c>
      <c r="Q412" s="1">
        <v>6.2</v>
      </c>
      <c r="R412" s="1">
        <v>491</v>
      </c>
      <c r="S412" s="1">
        <v>8.2</v>
      </c>
      <c r="T412" s="1">
        <v>0</v>
      </c>
      <c r="U412" s="1">
        <v>1.2</v>
      </c>
      <c r="V412" s="1">
        <v>0</v>
      </c>
      <c r="W412" s="1">
        <v>21.1</v>
      </c>
      <c r="Z412" s="2">
        <v>42620.4855324074</v>
      </c>
      <c r="AA412" s="1">
        <v>21106.5</v>
      </c>
      <c r="AB412" s="1">
        <v>393.9</v>
      </c>
      <c r="AC412" s="1">
        <v>336426</v>
      </c>
      <c r="AD412" s="1">
        <v>3316</v>
      </c>
      <c r="AE412" s="1">
        <v>0.1</v>
      </c>
      <c r="AF412" s="1">
        <v>50.2</v>
      </c>
      <c r="AG412" s="1">
        <v>0</v>
      </c>
      <c r="AH412" s="1">
        <v>2.3</v>
      </c>
    </row>
    <row r="413" spans="4:34">
      <c r="D413" s="2">
        <v>42620.4855439815</v>
      </c>
      <c r="E413" s="1">
        <v>8.2</v>
      </c>
      <c r="F413" s="1">
        <v>6.1</v>
      </c>
      <c r="G413" s="1">
        <v>2.2</v>
      </c>
      <c r="H413" s="1">
        <v>8.2</v>
      </c>
      <c r="I413" s="1">
        <v>0</v>
      </c>
      <c r="J413" s="1">
        <v>0</v>
      </c>
      <c r="K413" s="1">
        <v>0</v>
      </c>
      <c r="L413" s="1">
        <v>0.2</v>
      </c>
      <c r="O413" s="2">
        <v>42620.4855439815</v>
      </c>
      <c r="P413" s="1">
        <v>8.2</v>
      </c>
      <c r="Q413" s="1">
        <v>6.1</v>
      </c>
      <c r="R413" s="1">
        <v>2.2</v>
      </c>
      <c r="S413" s="1">
        <v>8.2</v>
      </c>
      <c r="T413" s="1">
        <v>0</v>
      </c>
      <c r="U413" s="1">
        <v>0</v>
      </c>
      <c r="V413" s="1">
        <v>0</v>
      </c>
      <c r="W413" s="1">
        <v>0.8</v>
      </c>
      <c r="Z413" s="2">
        <v>42620.4855439815</v>
      </c>
      <c r="AA413" s="1">
        <v>18071.1</v>
      </c>
      <c r="AB413" s="1">
        <v>550</v>
      </c>
      <c r="AC413" s="1">
        <v>404812.7</v>
      </c>
      <c r="AD413" s="1">
        <v>22058</v>
      </c>
      <c r="AE413" s="1">
        <v>0.1</v>
      </c>
      <c r="AF413" s="1">
        <v>49.8</v>
      </c>
      <c r="AG413" s="1">
        <v>0</v>
      </c>
      <c r="AH413" s="1">
        <v>2.7</v>
      </c>
    </row>
    <row r="414" spans="4:34">
      <c r="D414" s="2">
        <v>42620.4855555556</v>
      </c>
      <c r="E414" s="1">
        <v>7.8</v>
      </c>
      <c r="F414" s="1">
        <v>5.8</v>
      </c>
      <c r="G414" s="1">
        <v>2.1</v>
      </c>
      <c r="H414" s="1">
        <v>7.8</v>
      </c>
      <c r="I414" s="1">
        <v>0</v>
      </c>
      <c r="J414" s="1">
        <v>0</v>
      </c>
      <c r="K414" s="1">
        <v>0</v>
      </c>
      <c r="L414" s="1">
        <v>0.6</v>
      </c>
      <c r="O414" s="2">
        <v>42620.4855555556</v>
      </c>
      <c r="P414" s="1">
        <v>7.8</v>
      </c>
      <c r="Q414" s="1">
        <v>5.8</v>
      </c>
      <c r="R414" s="1">
        <v>2.1</v>
      </c>
      <c r="S414" s="1">
        <v>7.8</v>
      </c>
      <c r="T414" s="1">
        <v>0</v>
      </c>
      <c r="U414" s="1">
        <v>0</v>
      </c>
      <c r="V414" s="1">
        <v>0</v>
      </c>
      <c r="W414" s="1">
        <v>0.7</v>
      </c>
      <c r="Z414" s="2">
        <v>42620.4855555556</v>
      </c>
      <c r="AA414" s="1">
        <v>4561.4</v>
      </c>
      <c r="AB414" s="1">
        <v>16100.3</v>
      </c>
      <c r="AC414" s="1">
        <v>78850.9</v>
      </c>
      <c r="AD414" s="1">
        <v>452656</v>
      </c>
      <c r="AE414" s="1">
        <v>0.1</v>
      </c>
      <c r="AF414" s="1">
        <v>16.7</v>
      </c>
      <c r="AG414" s="1">
        <v>0</v>
      </c>
      <c r="AH414" s="1">
        <v>0.8</v>
      </c>
    </row>
    <row r="415" spans="4:34">
      <c r="D415" s="2">
        <v>42620.4855671296</v>
      </c>
      <c r="E415" s="1">
        <v>16.5</v>
      </c>
      <c r="F415" s="1">
        <v>11.3</v>
      </c>
      <c r="G415" s="1">
        <v>4.4</v>
      </c>
      <c r="H415" s="1">
        <v>12.3</v>
      </c>
      <c r="I415" s="1">
        <v>0</v>
      </c>
      <c r="J415" s="1">
        <v>0</v>
      </c>
      <c r="K415" s="1">
        <v>0</v>
      </c>
      <c r="L415" s="1">
        <v>0.5</v>
      </c>
      <c r="O415" s="2">
        <v>42620.4855671296</v>
      </c>
      <c r="P415" s="1">
        <v>16.5</v>
      </c>
      <c r="Q415" s="1">
        <v>11.3</v>
      </c>
      <c r="R415" s="1">
        <v>4.4</v>
      </c>
      <c r="S415" s="1">
        <v>12.3</v>
      </c>
      <c r="T415" s="1">
        <v>0</v>
      </c>
      <c r="U415" s="1">
        <v>0</v>
      </c>
      <c r="V415" s="1">
        <v>0</v>
      </c>
      <c r="W415" s="1">
        <v>0.4</v>
      </c>
      <c r="Z415" s="2">
        <v>42620.4855671296</v>
      </c>
      <c r="AA415" s="1">
        <v>3677.5</v>
      </c>
      <c r="AB415" s="1">
        <v>15176.1</v>
      </c>
      <c r="AC415" s="1">
        <v>86543.6</v>
      </c>
      <c r="AD415" s="1">
        <v>989453.5</v>
      </c>
      <c r="AE415" s="1">
        <v>0.1</v>
      </c>
      <c r="AF415" s="1">
        <v>23.7</v>
      </c>
      <c r="AG415" s="1">
        <v>0</v>
      </c>
      <c r="AH415" s="1">
        <v>1.3</v>
      </c>
    </row>
    <row r="416" spans="4:34">
      <c r="D416" s="2">
        <v>42620.4855787037</v>
      </c>
      <c r="E416" s="1">
        <v>0</v>
      </c>
      <c r="F416" s="1">
        <v>1</v>
      </c>
      <c r="G416" s="1">
        <v>0</v>
      </c>
      <c r="H416" s="1">
        <v>4</v>
      </c>
      <c r="I416" s="1">
        <v>0</v>
      </c>
      <c r="J416" s="1">
        <v>0</v>
      </c>
      <c r="K416" s="1">
        <v>0</v>
      </c>
      <c r="L416" s="1">
        <v>2.8</v>
      </c>
      <c r="O416" s="2">
        <v>42620.4855787037</v>
      </c>
      <c r="P416" s="1">
        <v>0</v>
      </c>
      <c r="Q416" s="1">
        <v>1</v>
      </c>
      <c r="R416" s="1">
        <v>0</v>
      </c>
      <c r="S416" s="1">
        <v>4</v>
      </c>
      <c r="T416" s="1">
        <v>0</v>
      </c>
      <c r="U416" s="1">
        <v>0</v>
      </c>
      <c r="V416" s="1">
        <v>0</v>
      </c>
      <c r="W416" s="1">
        <v>6</v>
      </c>
      <c r="Z416" s="2">
        <v>42620.4855787037</v>
      </c>
      <c r="AA416" s="1">
        <v>18728</v>
      </c>
      <c r="AB416" s="1">
        <v>2358.1</v>
      </c>
      <c r="AC416" s="1">
        <v>590894</v>
      </c>
      <c r="AD416" s="1">
        <v>35416.7</v>
      </c>
      <c r="AE416" s="1">
        <v>0.1</v>
      </c>
      <c r="AF416" s="1">
        <v>118.6</v>
      </c>
      <c r="AG416" s="1">
        <v>0</v>
      </c>
      <c r="AH416" s="1">
        <v>5.6</v>
      </c>
    </row>
    <row r="417" spans="4:34">
      <c r="D417" s="2">
        <v>42620.4855902778</v>
      </c>
      <c r="E417" s="1">
        <v>15.4</v>
      </c>
      <c r="F417" s="1">
        <v>9.6</v>
      </c>
      <c r="G417" s="1">
        <v>4.1</v>
      </c>
      <c r="H417" s="1">
        <v>7.7</v>
      </c>
      <c r="I417" s="1">
        <v>0</v>
      </c>
      <c r="J417" s="1">
        <v>0</v>
      </c>
      <c r="K417" s="1">
        <v>0</v>
      </c>
      <c r="L417" s="1">
        <v>0.5</v>
      </c>
      <c r="O417" s="2">
        <v>42620.4855902778</v>
      </c>
      <c r="P417" s="1">
        <v>16.3</v>
      </c>
      <c r="Q417" s="1">
        <v>9.6</v>
      </c>
      <c r="R417" s="1">
        <v>5.1</v>
      </c>
      <c r="S417" s="1">
        <v>7.7</v>
      </c>
      <c r="T417" s="1">
        <v>0</v>
      </c>
      <c r="U417" s="1">
        <v>0</v>
      </c>
      <c r="V417" s="1">
        <v>0</v>
      </c>
      <c r="W417" s="1">
        <v>0.6</v>
      </c>
      <c r="Z417" s="2">
        <v>42620.4855902778</v>
      </c>
      <c r="AA417" s="1">
        <v>16039.7</v>
      </c>
      <c r="AB417" s="1">
        <v>727.1</v>
      </c>
      <c r="AC417" s="1">
        <v>257221.1</v>
      </c>
      <c r="AD417" s="1">
        <v>18639.9</v>
      </c>
      <c r="AE417" s="1">
        <v>0.1</v>
      </c>
      <c r="AF417" s="1">
        <v>28.7</v>
      </c>
      <c r="AG417" s="1">
        <v>0</v>
      </c>
      <c r="AH417" s="1">
        <v>1.7</v>
      </c>
    </row>
    <row r="418" spans="4:34">
      <c r="D418" s="2">
        <v>42620.4856018519</v>
      </c>
      <c r="E418" s="1">
        <v>0</v>
      </c>
      <c r="F418" s="1">
        <v>3</v>
      </c>
      <c r="G418" s="1">
        <v>0</v>
      </c>
      <c r="H418" s="1">
        <v>12.1</v>
      </c>
      <c r="I418" s="1">
        <v>0</v>
      </c>
      <c r="J418" s="1">
        <v>0</v>
      </c>
      <c r="K418" s="1">
        <v>0</v>
      </c>
      <c r="L418" s="1">
        <v>4.7</v>
      </c>
      <c r="O418" s="2">
        <v>42620.4856018519</v>
      </c>
      <c r="P418" s="1">
        <v>0</v>
      </c>
      <c r="Q418" s="1">
        <v>3</v>
      </c>
      <c r="R418" s="1">
        <v>0</v>
      </c>
      <c r="S418" s="1">
        <v>12.1</v>
      </c>
      <c r="T418" s="1">
        <v>0</v>
      </c>
      <c r="U418" s="1">
        <v>0</v>
      </c>
      <c r="V418" s="1">
        <v>0</v>
      </c>
      <c r="W418" s="1">
        <v>3.1</v>
      </c>
      <c r="Z418" s="2">
        <v>42620.4856018519</v>
      </c>
      <c r="AA418" s="1">
        <v>12408</v>
      </c>
      <c r="AB418" s="1">
        <v>446.4</v>
      </c>
      <c r="AC418" s="1">
        <v>213361.5</v>
      </c>
      <c r="AD418" s="1">
        <v>20240</v>
      </c>
      <c r="AE418" s="1">
        <v>0.1</v>
      </c>
      <c r="AF418" s="1">
        <v>20</v>
      </c>
      <c r="AG418" s="1">
        <v>0</v>
      </c>
      <c r="AH418" s="1">
        <v>1.6</v>
      </c>
    </row>
    <row r="419" spans="4:34">
      <c r="D419" s="2">
        <v>42620.4856134259</v>
      </c>
      <c r="E419" s="1">
        <v>16.1</v>
      </c>
      <c r="F419" s="1">
        <v>10.1</v>
      </c>
      <c r="G419" s="1">
        <v>4.3</v>
      </c>
      <c r="H419" s="1">
        <v>8.1</v>
      </c>
      <c r="I419" s="1">
        <v>0</v>
      </c>
      <c r="J419" s="1">
        <v>0</v>
      </c>
      <c r="K419" s="1">
        <v>0</v>
      </c>
      <c r="L419" s="1">
        <v>0.4</v>
      </c>
      <c r="O419" s="2">
        <v>42620.4856134259</v>
      </c>
      <c r="P419" s="1">
        <v>16.1</v>
      </c>
      <c r="Q419" s="1">
        <v>10.1</v>
      </c>
      <c r="R419" s="1">
        <v>4.3</v>
      </c>
      <c r="S419" s="1">
        <v>8.1</v>
      </c>
      <c r="T419" s="1">
        <v>0</v>
      </c>
      <c r="U419" s="1">
        <v>0</v>
      </c>
      <c r="V419" s="1">
        <v>0</v>
      </c>
      <c r="W419" s="1">
        <v>0.1</v>
      </c>
      <c r="Z419" s="2">
        <v>42620.4856134259</v>
      </c>
      <c r="AA419" s="1">
        <v>14814.3</v>
      </c>
      <c r="AB419" s="1">
        <v>673.3</v>
      </c>
      <c r="AC419" s="1">
        <v>232730.2</v>
      </c>
      <c r="AD419" s="1">
        <v>4265.5</v>
      </c>
      <c r="AE419" s="1">
        <v>0.1</v>
      </c>
      <c r="AF419" s="1">
        <v>29</v>
      </c>
      <c r="AG419" s="1">
        <v>0</v>
      </c>
      <c r="AH419" s="1">
        <v>1.9</v>
      </c>
    </row>
    <row r="420" spans="4:34">
      <c r="D420" s="2">
        <v>42620.485625</v>
      </c>
      <c r="E420" s="1">
        <v>0</v>
      </c>
      <c r="F420" s="1">
        <v>1</v>
      </c>
      <c r="G420" s="1">
        <v>0</v>
      </c>
      <c r="H420" s="1">
        <v>4.1</v>
      </c>
      <c r="I420" s="1">
        <v>0</v>
      </c>
      <c r="J420" s="1">
        <v>0</v>
      </c>
      <c r="K420" s="1">
        <v>0</v>
      </c>
      <c r="L420" s="1">
        <v>4</v>
      </c>
      <c r="O420" s="2">
        <v>42620.485625</v>
      </c>
      <c r="P420" s="1">
        <v>0</v>
      </c>
      <c r="Q420" s="1">
        <v>1</v>
      </c>
      <c r="R420" s="1">
        <v>0</v>
      </c>
      <c r="S420" s="1">
        <v>4.1</v>
      </c>
      <c r="T420" s="1">
        <v>0</v>
      </c>
      <c r="U420" s="1">
        <v>0</v>
      </c>
      <c r="V420" s="1">
        <v>0</v>
      </c>
      <c r="W420" s="1">
        <v>5.6</v>
      </c>
      <c r="Z420" s="2">
        <v>42620.485625</v>
      </c>
      <c r="AA420" s="1">
        <v>15495.3</v>
      </c>
      <c r="AB420" s="1">
        <v>504.6</v>
      </c>
      <c r="AC420" s="1">
        <v>232937.2</v>
      </c>
      <c r="AD420" s="1">
        <v>32715.9</v>
      </c>
      <c r="AE420" s="1">
        <v>0.1</v>
      </c>
      <c r="AF420" s="1">
        <v>38.1</v>
      </c>
      <c r="AG420" s="1">
        <v>0</v>
      </c>
      <c r="AH420" s="1">
        <v>2.4</v>
      </c>
    </row>
    <row r="421" spans="4:34">
      <c r="D421" s="2">
        <v>42620.4856365741</v>
      </c>
      <c r="E421" s="1">
        <v>16</v>
      </c>
      <c r="F421" s="1">
        <v>8</v>
      </c>
      <c r="G421" s="1">
        <v>4.3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O421" s="2">
        <v>42620.4856365741</v>
      </c>
      <c r="P421" s="1">
        <v>18</v>
      </c>
      <c r="Q421" s="1">
        <v>8</v>
      </c>
      <c r="R421" s="1">
        <v>12.8</v>
      </c>
      <c r="S421" s="1">
        <v>0</v>
      </c>
      <c r="T421" s="1">
        <v>0</v>
      </c>
      <c r="U421" s="1">
        <v>0</v>
      </c>
      <c r="V421" s="1">
        <v>0</v>
      </c>
      <c r="W421" s="1">
        <v>0.6</v>
      </c>
      <c r="Z421" s="2">
        <v>42620.4856365741</v>
      </c>
      <c r="AA421" s="1">
        <v>13336.8</v>
      </c>
      <c r="AB421" s="1">
        <v>966</v>
      </c>
      <c r="AC421" s="1">
        <v>225176</v>
      </c>
      <c r="AD421" s="1">
        <v>12551.6</v>
      </c>
      <c r="AE421" s="1">
        <v>0.1</v>
      </c>
      <c r="AF421" s="1">
        <v>29.1</v>
      </c>
      <c r="AG421" s="1">
        <v>0</v>
      </c>
      <c r="AH421" s="1">
        <v>2</v>
      </c>
    </row>
    <row r="422" spans="4:34">
      <c r="D422" s="2">
        <v>42620.4856481481</v>
      </c>
      <c r="E422" s="1">
        <v>7.6</v>
      </c>
      <c r="F422" s="1">
        <v>3.8</v>
      </c>
      <c r="G422" s="1">
        <v>2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O422" s="2">
        <v>42620.4856481481</v>
      </c>
      <c r="P422" s="1">
        <v>8.6</v>
      </c>
      <c r="Q422" s="1">
        <v>3.8</v>
      </c>
      <c r="R422" s="1">
        <v>3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Z422" s="2">
        <v>42620.4856481481</v>
      </c>
      <c r="AA422" s="1">
        <v>8759.8</v>
      </c>
      <c r="AB422" s="1">
        <v>461.6</v>
      </c>
      <c r="AC422" s="1">
        <v>108444.6</v>
      </c>
      <c r="AD422" s="1">
        <v>20500.8</v>
      </c>
      <c r="AE422" s="1">
        <v>0</v>
      </c>
      <c r="AF422" s="1">
        <v>12.1</v>
      </c>
      <c r="AG422" s="1">
        <v>0</v>
      </c>
      <c r="AH422" s="1">
        <v>1.3</v>
      </c>
    </row>
    <row r="423" spans="4:34">
      <c r="D423" s="2">
        <v>42620.4856597222</v>
      </c>
      <c r="E423" s="1">
        <v>8.4</v>
      </c>
      <c r="F423" s="1">
        <v>4.2</v>
      </c>
      <c r="G423" s="1">
        <v>2.2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O423" s="2">
        <v>42620.4856597222</v>
      </c>
      <c r="P423" s="1">
        <v>8.4</v>
      </c>
      <c r="Q423" s="1">
        <v>4.2</v>
      </c>
      <c r="R423" s="1">
        <v>2.2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Z423" s="2">
        <v>42620.4856597222</v>
      </c>
      <c r="AA423" s="1">
        <v>17673.3</v>
      </c>
      <c r="AB423" s="1">
        <v>627.6</v>
      </c>
      <c r="AC423" s="1">
        <v>346353.4</v>
      </c>
      <c r="AD423" s="1">
        <v>15254</v>
      </c>
      <c r="AE423" s="1">
        <v>0.1</v>
      </c>
      <c r="AF423" s="1">
        <v>45.3</v>
      </c>
      <c r="AG423" s="1">
        <v>0</v>
      </c>
      <c r="AH423" s="1">
        <v>2.5</v>
      </c>
    </row>
    <row r="424" spans="4:34">
      <c r="D424" s="2">
        <v>42620.4856712963</v>
      </c>
      <c r="E424" s="1">
        <v>8</v>
      </c>
      <c r="F424" s="1">
        <v>6</v>
      </c>
      <c r="G424" s="1">
        <v>2.1</v>
      </c>
      <c r="H424" s="1">
        <v>8</v>
      </c>
      <c r="I424" s="1">
        <v>0</v>
      </c>
      <c r="J424" s="1">
        <v>0</v>
      </c>
      <c r="K424" s="1">
        <v>0</v>
      </c>
      <c r="L424" s="1">
        <v>0.3</v>
      </c>
      <c r="O424" s="2">
        <v>42620.4856712963</v>
      </c>
      <c r="P424" s="1">
        <v>8</v>
      </c>
      <c r="Q424" s="1">
        <v>6</v>
      </c>
      <c r="R424" s="1">
        <v>2.1</v>
      </c>
      <c r="S424" s="1">
        <v>8</v>
      </c>
      <c r="T424" s="1">
        <v>0</v>
      </c>
      <c r="U424" s="1">
        <v>0</v>
      </c>
      <c r="V424" s="1">
        <v>0</v>
      </c>
      <c r="W424" s="1">
        <v>0.8</v>
      </c>
      <c r="Z424" s="2">
        <v>42620.4856712963</v>
      </c>
      <c r="AA424" s="1">
        <v>18718.2</v>
      </c>
      <c r="AB424" s="1">
        <v>370.7</v>
      </c>
      <c r="AC424" s="1">
        <v>337444.1</v>
      </c>
      <c r="AD424" s="1">
        <v>9675.2</v>
      </c>
      <c r="AE424" s="1">
        <v>0.1</v>
      </c>
      <c r="AF424" s="1">
        <v>46</v>
      </c>
      <c r="AG424" s="1">
        <v>0</v>
      </c>
      <c r="AH424" s="1">
        <v>2.4</v>
      </c>
    </row>
    <row r="425" spans="4:34">
      <c r="D425" s="2" t="s">
        <v>13</v>
      </c>
      <c r="E425" s="1">
        <f>SUBTOTAL(101,[r/s])</f>
        <v>0</v>
      </c>
      <c r="F425" s="1">
        <f>SUBTOTAL(101,[w/s])</f>
        <v>0</v>
      </c>
      <c r="G425" s="1">
        <f>SUBTOTAL(101,[kr/s])</f>
        <v>0</v>
      </c>
      <c r="H425" s="1">
        <f>SUBTOTAL(101,[kw/s])</f>
        <v>0</v>
      </c>
      <c r="I425" s="1">
        <f>SUBTOTAL(101,[wait])</f>
        <v>0</v>
      </c>
      <c r="J425" s="1">
        <f>SUBTOTAL(101,[actv])</f>
        <v>0</v>
      </c>
      <c r="K425" s="1">
        <f>SUBTOTAL(101,[wsvc_t])</f>
        <v>0</v>
      </c>
      <c r="L425" s="1">
        <f>SUBTOTAL(101,[asvc_t])</f>
        <v>0</v>
      </c>
      <c r="O425" s="2" t="s">
        <v>13</v>
      </c>
      <c r="P425" s="1">
        <f>SUBTOTAL(101,[r/s])</f>
        <v>0</v>
      </c>
      <c r="Q425" s="1">
        <f>SUBTOTAL(101,[w/s])</f>
        <v>0</v>
      </c>
      <c r="R425" s="1">
        <f>SUBTOTAL(101,[kr/s])</f>
        <v>0</v>
      </c>
      <c r="S425" s="1">
        <f>SUBTOTAL(101,[kw/s])</f>
        <v>0</v>
      </c>
      <c r="T425" s="1">
        <f>SUBTOTAL(101,[wait])</f>
        <v>0</v>
      </c>
      <c r="U425" s="1">
        <f>SUBTOTAL(101,[actv])</f>
        <v>0</v>
      </c>
      <c r="V425" s="1">
        <f>SUBTOTAL(101,[wsvc_t])</f>
        <v>0</v>
      </c>
      <c r="W425" s="1">
        <f>SUBTOTAL(101,[asvc_t])</f>
        <v>0</v>
      </c>
      <c r="Z425" s="2" t="s">
        <v>13</v>
      </c>
      <c r="AA425" s="1">
        <f>SUBTOTAL(101,[r/s])</f>
        <v>0</v>
      </c>
      <c r="AB425" s="1">
        <f>SUBTOTAL(101,[w/s])</f>
        <v>0</v>
      </c>
      <c r="AC425" s="1">
        <f>SUBTOTAL(101,[kr/s])</f>
        <v>0</v>
      </c>
      <c r="AD425" s="1">
        <f>SUBTOTAL(101,[kw/s])</f>
        <v>0</v>
      </c>
      <c r="AE425" s="1">
        <f>SUBTOTAL(101,[wait])</f>
        <v>0</v>
      </c>
      <c r="AF425" s="1">
        <f>SUBTOTAL(101,[actv])</f>
        <v>0</v>
      </c>
      <c r="AG425" s="1">
        <f>SUBTOTAL(101,[wsvc_t])</f>
        <v>0</v>
      </c>
      <c r="AH425" s="1">
        <f>SUBTOTAL(101,[asvc_t])</f>
        <v>0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C20:U413"/>
  <sheetViews>
    <sheetView workbookViewId="0"/>
  </sheetViews>
  <sheetFormatPr defaultRowHeight="15"/>
  <cols>
    <col min="3" max="3" width="12.7109375" customWidth="1"/>
    <col min="4" max="6" width="5.7109375" customWidth="1"/>
    <col min="7" max="8" width="12.7109375" customWidth="1"/>
    <col min="9" max="15" width="8.7109375" customWidth="1"/>
    <col min="16" max="18" width="10.7109375" customWidth="1"/>
    <col min="19" max="21" width="5.7109375" customWidth="1"/>
  </cols>
  <sheetData>
    <row r="20" spans="3:21">
      <c r="C20" t="s">
        <v>24</v>
      </c>
    </row>
    <row r="21" spans="3:21">
      <c r="C21" t="s">
        <v>1</v>
      </c>
      <c r="D21" t="s">
        <v>25</v>
      </c>
      <c r="E21" t="s">
        <v>26</v>
      </c>
      <c r="F21" t="s">
        <v>27</v>
      </c>
      <c r="G21" t="s">
        <v>28</v>
      </c>
      <c r="H21" t="s">
        <v>29</v>
      </c>
      <c r="I21" t="s">
        <v>30</v>
      </c>
      <c r="J21" t="s">
        <v>31</v>
      </c>
      <c r="K21" t="s">
        <v>32</v>
      </c>
      <c r="L21" t="s">
        <v>33</v>
      </c>
      <c r="M21" t="s">
        <v>34</v>
      </c>
      <c r="N21" t="s">
        <v>35</v>
      </c>
      <c r="O21" t="s">
        <v>36</v>
      </c>
      <c r="P21" t="s">
        <v>37</v>
      </c>
      <c r="Q21" t="s">
        <v>38</v>
      </c>
      <c r="R21" t="s">
        <v>39</v>
      </c>
      <c r="S21" t="s">
        <v>40</v>
      </c>
      <c r="T21" t="s">
        <v>41</v>
      </c>
      <c r="U21" t="s">
        <v>42</v>
      </c>
    </row>
    <row r="22" spans="3:21">
      <c r="C22" s="1" t="s">
        <v>11</v>
      </c>
      <c r="D22" s="1">
        <f>COUNT(Vmstat.guds.847c8e32.tegu.2016.09.07.11.03.56[r])</f>
        <v>0</v>
      </c>
      <c r="E22" s="1">
        <f>COUNT(Vmstat.guds.847c8e32.tegu.2016.09.07.11.03.56[b])</f>
        <v>0</v>
      </c>
      <c r="F22" s="1">
        <f>COUNT(Vmstat.guds.847c8e32.tegu.2016.09.07.11.03.56[w])</f>
        <v>0</v>
      </c>
      <c r="G22" s="1">
        <f>COUNT(Vmstat.guds.847c8e32.tegu.2016.09.07.11.03.56[swap])</f>
        <v>0</v>
      </c>
      <c r="H22" s="1">
        <f>COUNT(Vmstat.guds.847c8e32.tegu.2016.09.07.11.03.56[free])</f>
        <v>0</v>
      </c>
      <c r="I22" s="1">
        <f>COUNT(Vmstat.guds.847c8e32.tegu.2016.09.07.11.03.56[re])</f>
        <v>0</v>
      </c>
      <c r="J22" s="1">
        <f>COUNT(Vmstat.guds.847c8e32.tegu.2016.09.07.11.03.56[mf])</f>
        <v>0</v>
      </c>
      <c r="K22" s="1">
        <f>COUNT(Vmstat.guds.847c8e32.tegu.2016.09.07.11.03.56[pi])</f>
        <v>0</v>
      </c>
      <c r="L22" s="1">
        <f>COUNT(Vmstat.guds.847c8e32.tegu.2016.09.07.11.03.56[po])</f>
        <v>0</v>
      </c>
      <c r="M22" s="1">
        <f>COUNT(Vmstat.guds.847c8e32.tegu.2016.09.07.11.03.56[fr])</f>
        <v>0</v>
      </c>
      <c r="N22" s="1">
        <f>COUNT(Vmstat.guds.847c8e32.tegu.2016.09.07.11.03.56[de])</f>
        <v>0</v>
      </c>
      <c r="O22" s="1">
        <f>COUNT(Vmstat.guds.847c8e32.tegu.2016.09.07.11.03.56[sr])</f>
        <v>0</v>
      </c>
      <c r="P22" s="1">
        <f>COUNT(Vmstat.guds.847c8e32.tegu.2016.09.07.11.03.56[in])</f>
        <v>0</v>
      </c>
      <c r="Q22" s="1">
        <f>COUNT(Vmstat.guds.847c8e32.tegu.2016.09.07.11.03.56[syscall])</f>
        <v>0</v>
      </c>
      <c r="R22" s="1">
        <f>COUNT(Vmstat.guds.847c8e32.tegu.2016.09.07.11.03.56[cs])</f>
        <v>0</v>
      </c>
      <c r="S22" s="1">
        <f>COUNT(Vmstat.guds.847c8e32.tegu.2016.09.07.11.03.56[us])</f>
        <v>0</v>
      </c>
      <c r="T22" s="1">
        <f>COUNT(Vmstat.guds.847c8e32.tegu.2016.09.07.11.03.56[sy])</f>
        <v>0</v>
      </c>
      <c r="U22" s="1">
        <f>COUNT(Vmstat.guds.847c8e32.tegu.2016.09.07.11.03.56[id])</f>
        <v>0</v>
      </c>
    </row>
    <row r="23" spans="3:21">
      <c r="C23" s="1" t="s">
        <v>13</v>
      </c>
      <c r="D23" s="1">
        <f>AVERAGE(Vmstat.guds.847c8e32.tegu.2016.09.07.11.03.56[r])</f>
        <v>0</v>
      </c>
      <c r="E23" s="1">
        <f>AVERAGE(Vmstat.guds.847c8e32.tegu.2016.09.07.11.03.56[b])</f>
        <v>0</v>
      </c>
      <c r="F23" s="1">
        <f>AVERAGE(Vmstat.guds.847c8e32.tegu.2016.09.07.11.03.56[w])</f>
        <v>0</v>
      </c>
      <c r="G23" s="1">
        <f>AVERAGE(Vmstat.guds.847c8e32.tegu.2016.09.07.11.03.56[swap])</f>
        <v>0</v>
      </c>
      <c r="H23" s="1">
        <f>AVERAGE(Vmstat.guds.847c8e32.tegu.2016.09.07.11.03.56[free])</f>
        <v>0</v>
      </c>
      <c r="I23" s="1">
        <f>AVERAGE(Vmstat.guds.847c8e32.tegu.2016.09.07.11.03.56[re])</f>
        <v>0</v>
      </c>
      <c r="J23" s="1">
        <f>AVERAGE(Vmstat.guds.847c8e32.tegu.2016.09.07.11.03.56[mf])</f>
        <v>0</v>
      </c>
      <c r="K23" s="1">
        <f>AVERAGE(Vmstat.guds.847c8e32.tegu.2016.09.07.11.03.56[pi])</f>
        <v>0</v>
      </c>
      <c r="L23" s="1">
        <f>AVERAGE(Vmstat.guds.847c8e32.tegu.2016.09.07.11.03.56[po])</f>
        <v>0</v>
      </c>
      <c r="M23" s="1">
        <f>AVERAGE(Vmstat.guds.847c8e32.tegu.2016.09.07.11.03.56[fr])</f>
        <v>0</v>
      </c>
      <c r="N23" s="1">
        <f>AVERAGE(Vmstat.guds.847c8e32.tegu.2016.09.07.11.03.56[de])</f>
        <v>0</v>
      </c>
      <c r="O23" s="1">
        <f>AVERAGE(Vmstat.guds.847c8e32.tegu.2016.09.07.11.03.56[sr])</f>
        <v>0</v>
      </c>
      <c r="P23" s="1">
        <f>AVERAGE(Vmstat.guds.847c8e32.tegu.2016.09.07.11.03.56[in])</f>
        <v>0</v>
      </c>
      <c r="Q23" s="1">
        <f>AVERAGE(Vmstat.guds.847c8e32.tegu.2016.09.07.11.03.56[syscall])</f>
        <v>0</v>
      </c>
      <c r="R23" s="1">
        <f>AVERAGE(Vmstat.guds.847c8e32.tegu.2016.09.07.11.03.56[cs])</f>
        <v>0</v>
      </c>
      <c r="S23" s="1">
        <f>AVERAGE(Vmstat.guds.847c8e32.tegu.2016.09.07.11.03.56[us])</f>
        <v>0</v>
      </c>
      <c r="T23" s="1">
        <f>AVERAGE(Vmstat.guds.847c8e32.tegu.2016.09.07.11.03.56[sy])</f>
        <v>0</v>
      </c>
      <c r="U23" s="1">
        <f>AVERAGE(Vmstat.guds.847c8e32.tegu.2016.09.07.11.03.56[id])</f>
        <v>0</v>
      </c>
    </row>
    <row r="24" spans="3:21">
      <c r="C24" s="1" t="s">
        <v>14</v>
      </c>
      <c r="D24" s="1">
        <f>PERCENTILE(Vmstat.guds.847c8e32.tegu.2016.09.07.11.03.56[r],.80)</f>
        <v>0</v>
      </c>
      <c r="E24" s="1">
        <f>PERCENTILE(Vmstat.guds.847c8e32.tegu.2016.09.07.11.03.56[b],.80)</f>
        <v>0</v>
      </c>
      <c r="F24" s="1">
        <f>PERCENTILE(Vmstat.guds.847c8e32.tegu.2016.09.07.11.03.56[w],.80)</f>
        <v>0</v>
      </c>
      <c r="G24" s="1">
        <f>PERCENTILE(Vmstat.guds.847c8e32.tegu.2016.09.07.11.03.56[swap],.80)</f>
        <v>0</v>
      </c>
      <c r="H24" s="1">
        <f>PERCENTILE(Vmstat.guds.847c8e32.tegu.2016.09.07.11.03.56[free],.80)</f>
        <v>0</v>
      </c>
      <c r="I24" s="1">
        <f>PERCENTILE(Vmstat.guds.847c8e32.tegu.2016.09.07.11.03.56[re],.80)</f>
        <v>0</v>
      </c>
      <c r="J24" s="1">
        <f>PERCENTILE(Vmstat.guds.847c8e32.tegu.2016.09.07.11.03.56[mf],.80)</f>
        <v>0</v>
      </c>
      <c r="K24" s="1">
        <f>PERCENTILE(Vmstat.guds.847c8e32.tegu.2016.09.07.11.03.56[pi],.80)</f>
        <v>0</v>
      </c>
      <c r="L24" s="1">
        <f>PERCENTILE(Vmstat.guds.847c8e32.tegu.2016.09.07.11.03.56[po],.80)</f>
        <v>0</v>
      </c>
      <c r="M24" s="1">
        <f>PERCENTILE(Vmstat.guds.847c8e32.tegu.2016.09.07.11.03.56[fr],.80)</f>
        <v>0</v>
      </c>
      <c r="N24" s="1">
        <f>PERCENTILE(Vmstat.guds.847c8e32.tegu.2016.09.07.11.03.56[de],.80)</f>
        <v>0</v>
      </c>
      <c r="O24" s="1">
        <f>PERCENTILE(Vmstat.guds.847c8e32.tegu.2016.09.07.11.03.56[sr],.80)</f>
        <v>0</v>
      </c>
      <c r="P24" s="1">
        <f>PERCENTILE(Vmstat.guds.847c8e32.tegu.2016.09.07.11.03.56[in],.80)</f>
        <v>0</v>
      </c>
      <c r="Q24" s="1">
        <f>PERCENTILE(Vmstat.guds.847c8e32.tegu.2016.09.07.11.03.56[syscall],.80)</f>
        <v>0</v>
      </c>
      <c r="R24" s="1">
        <f>PERCENTILE(Vmstat.guds.847c8e32.tegu.2016.09.07.11.03.56[cs],.80)</f>
        <v>0</v>
      </c>
      <c r="S24" s="1">
        <f>PERCENTILE(Vmstat.guds.847c8e32.tegu.2016.09.07.11.03.56[us],.80)</f>
        <v>0</v>
      </c>
      <c r="T24" s="1">
        <f>PERCENTILE(Vmstat.guds.847c8e32.tegu.2016.09.07.11.03.56[sy],.80)</f>
        <v>0</v>
      </c>
      <c r="U24" s="1">
        <f>PERCENTILE(Vmstat.guds.847c8e32.tegu.2016.09.07.11.03.56[id],.80)</f>
        <v>0</v>
      </c>
    </row>
    <row r="25" spans="3:21">
      <c r="C25" s="1" t="s">
        <v>15</v>
      </c>
      <c r="D25" s="1">
        <f>PERCENTILE(Vmstat.guds.847c8e32.tegu.2016.09.07.11.03.56[r],.95)</f>
        <v>0</v>
      </c>
      <c r="E25" s="1">
        <f>PERCENTILE(Vmstat.guds.847c8e32.tegu.2016.09.07.11.03.56[b],.95)</f>
        <v>0</v>
      </c>
      <c r="F25" s="1">
        <f>PERCENTILE(Vmstat.guds.847c8e32.tegu.2016.09.07.11.03.56[w],.95)</f>
        <v>0</v>
      </c>
      <c r="G25" s="1">
        <f>PERCENTILE(Vmstat.guds.847c8e32.tegu.2016.09.07.11.03.56[swap],.95)</f>
        <v>0</v>
      </c>
      <c r="H25" s="1">
        <f>PERCENTILE(Vmstat.guds.847c8e32.tegu.2016.09.07.11.03.56[free],.95)</f>
        <v>0</v>
      </c>
      <c r="I25" s="1">
        <f>PERCENTILE(Vmstat.guds.847c8e32.tegu.2016.09.07.11.03.56[re],.95)</f>
        <v>0</v>
      </c>
      <c r="J25" s="1">
        <f>PERCENTILE(Vmstat.guds.847c8e32.tegu.2016.09.07.11.03.56[mf],.95)</f>
        <v>0</v>
      </c>
      <c r="K25" s="1">
        <f>PERCENTILE(Vmstat.guds.847c8e32.tegu.2016.09.07.11.03.56[pi],.95)</f>
        <v>0</v>
      </c>
      <c r="L25" s="1">
        <f>PERCENTILE(Vmstat.guds.847c8e32.tegu.2016.09.07.11.03.56[po],.95)</f>
        <v>0</v>
      </c>
      <c r="M25" s="1">
        <f>PERCENTILE(Vmstat.guds.847c8e32.tegu.2016.09.07.11.03.56[fr],.95)</f>
        <v>0</v>
      </c>
      <c r="N25" s="1">
        <f>PERCENTILE(Vmstat.guds.847c8e32.tegu.2016.09.07.11.03.56[de],.95)</f>
        <v>0</v>
      </c>
      <c r="O25" s="1">
        <f>PERCENTILE(Vmstat.guds.847c8e32.tegu.2016.09.07.11.03.56[sr],.95)</f>
        <v>0</v>
      </c>
      <c r="P25" s="1">
        <f>PERCENTILE(Vmstat.guds.847c8e32.tegu.2016.09.07.11.03.56[in],.95)</f>
        <v>0</v>
      </c>
      <c r="Q25" s="1">
        <f>PERCENTILE(Vmstat.guds.847c8e32.tegu.2016.09.07.11.03.56[syscall],.95)</f>
        <v>0</v>
      </c>
      <c r="R25" s="1">
        <f>PERCENTILE(Vmstat.guds.847c8e32.tegu.2016.09.07.11.03.56[cs],.95)</f>
        <v>0</v>
      </c>
      <c r="S25" s="1">
        <f>PERCENTILE(Vmstat.guds.847c8e32.tegu.2016.09.07.11.03.56[us],.95)</f>
        <v>0</v>
      </c>
      <c r="T25" s="1">
        <f>PERCENTILE(Vmstat.guds.847c8e32.tegu.2016.09.07.11.03.56[sy],.95)</f>
        <v>0</v>
      </c>
      <c r="U25" s="1">
        <f>PERCENTILE(Vmstat.guds.847c8e32.tegu.2016.09.07.11.03.56[id],.95)</f>
        <v>0</v>
      </c>
    </row>
    <row r="26" spans="3:21">
      <c r="C26" s="1" t="s">
        <v>16</v>
      </c>
      <c r="D26" s="1">
        <f>MAXA(Vmstat.guds.847c8e32.tegu.2016.09.07.11.03.56[r])</f>
        <v>0</v>
      </c>
      <c r="E26" s="1">
        <f>MAXA(Vmstat.guds.847c8e32.tegu.2016.09.07.11.03.56[b])</f>
        <v>0</v>
      </c>
      <c r="F26" s="1">
        <f>MAXA(Vmstat.guds.847c8e32.tegu.2016.09.07.11.03.56[w])</f>
        <v>0</v>
      </c>
      <c r="G26" s="1">
        <f>MAXA(Vmstat.guds.847c8e32.tegu.2016.09.07.11.03.56[swap])</f>
        <v>0</v>
      </c>
      <c r="H26" s="1">
        <f>MAXA(Vmstat.guds.847c8e32.tegu.2016.09.07.11.03.56[free])</f>
        <v>0</v>
      </c>
      <c r="I26" s="1">
        <f>MAXA(Vmstat.guds.847c8e32.tegu.2016.09.07.11.03.56[re])</f>
        <v>0</v>
      </c>
      <c r="J26" s="1">
        <f>MAXA(Vmstat.guds.847c8e32.tegu.2016.09.07.11.03.56[mf])</f>
        <v>0</v>
      </c>
      <c r="K26" s="1">
        <f>MAXA(Vmstat.guds.847c8e32.tegu.2016.09.07.11.03.56[pi])</f>
        <v>0</v>
      </c>
      <c r="L26" s="1">
        <f>MAXA(Vmstat.guds.847c8e32.tegu.2016.09.07.11.03.56[po])</f>
        <v>0</v>
      </c>
      <c r="M26" s="1">
        <f>MAXA(Vmstat.guds.847c8e32.tegu.2016.09.07.11.03.56[fr])</f>
        <v>0</v>
      </c>
      <c r="N26" s="1">
        <f>MAXA(Vmstat.guds.847c8e32.tegu.2016.09.07.11.03.56[de])</f>
        <v>0</v>
      </c>
      <c r="O26" s="1">
        <f>MAXA(Vmstat.guds.847c8e32.tegu.2016.09.07.11.03.56[sr])</f>
        <v>0</v>
      </c>
      <c r="P26" s="1">
        <f>MAXA(Vmstat.guds.847c8e32.tegu.2016.09.07.11.03.56[in])</f>
        <v>0</v>
      </c>
      <c r="Q26" s="1">
        <f>MAXA(Vmstat.guds.847c8e32.tegu.2016.09.07.11.03.56[syscall])</f>
        <v>0</v>
      </c>
      <c r="R26" s="1">
        <f>MAXA(Vmstat.guds.847c8e32.tegu.2016.09.07.11.03.56[cs])</f>
        <v>0</v>
      </c>
      <c r="S26" s="1">
        <f>MAXA(Vmstat.guds.847c8e32.tegu.2016.09.07.11.03.56[us])</f>
        <v>0</v>
      </c>
      <c r="T26" s="1">
        <f>MAXA(Vmstat.guds.847c8e32.tegu.2016.09.07.11.03.56[sy])</f>
        <v>0</v>
      </c>
      <c r="U26" s="1">
        <f>MAXA(Vmstat.guds.847c8e32.tegu.2016.09.07.11.03.56[id])</f>
        <v>0</v>
      </c>
    </row>
    <row r="27" spans="3:21">
      <c r="C27" s="1" t="s">
        <v>17</v>
      </c>
      <c r="D27" s="1">
        <f>MIN(Vmstat.guds.847c8e32.tegu.2016.09.07.11.03.56[r])</f>
        <v>0</v>
      </c>
      <c r="E27" s="1">
        <f>MIN(Vmstat.guds.847c8e32.tegu.2016.09.07.11.03.56[b])</f>
        <v>0</v>
      </c>
      <c r="F27" s="1">
        <f>MIN(Vmstat.guds.847c8e32.tegu.2016.09.07.11.03.56[w])</f>
        <v>0</v>
      </c>
      <c r="G27" s="1">
        <f>MIN(Vmstat.guds.847c8e32.tegu.2016.09.07.11.03.56[swap])</f>
        <v>0</v>
      </c>
      <c r="H27" s="1">
        <f>MIN(Vmstat.guds.847c8e32.tegu.2016.09.07.11.03.56[free])</f>
        <v>0</v>
      </c>
      <c r="I27" s="1">
        <f>MIN(Vmstat.guds.847c8e32.tegu.2016.09.07.11.03.56[re])</f>
        <v>0</v>
      </c>
      <c r="J27" s="1">
        <f>MIN(Vmstat.guds.847c8e32.tegu.2016.09.07.11.03.56[mf])</f>
        <v>0</v>
      </c>
      <c r="K27" s="1">
        <f>MIN(Vmstat.guds.847c8e32.tegu.2016.09.07.11.03.56[pi])</f>
        <v>0</v>
      </c>
      <c r="L27" s="1">
        <f>MIN(Vmstat.guds.847c8e32.tegu.2016.09.07.11.03.56[po])</f>
        <v>0</v>
      </c>
      <c r="M27" s="1">
        <f>MIN(Vmstat.guds.847c8e32.tegu.2016.09.07.11.03.56[fr])</f>
        <v>0</v>
      </c>
      <c r="N27" s="1">
        <f>MIN(Vmstat.guds.847c8e32.tegu.2016.09.07.11.03.56[de])</f>
        <v>0</v>
      </c>
      <c r="O27" s="1">
        <f>MIN(Vmstat.guds.847c8e32.tegu.2016.09.07.11.03.56[sr])</f>
        <v>0</v>
      </c>
      <c r="P27" s="1">
        <f>MIN(Vmstat.guds.847c8e32.tegu.2016.09.07.11.03.56[in])</f>
        <v>0</v>
      </c>
      <c r="Q27" s="1">
        <f>MIN(Vmstat.guds.847c8e32.tegu.2016.09.07.11.03.56[syscall])</f>
        <v>0</v>
      </c>
      <c r="R27" s="1">
        <f>MIN(Vmstat.guds.847c8e32.tegu.2016.09.07.11.03.56[cs])</f>
        <v>0</v>
      </c>
      <c r="S27" s="1">
        <f>MIN(Vmstat.guds.847c8e32.tegu.2016.09.07.11.03.56[us])</f>
        <v>0</v>
      </c>
      <c r="T27" s="1">
        <f>MIN(Vmstat.guds.847c8e32.tegu.2016.09.07.11.03.56[sy])</f>
        <v>0</v>
      </c>
      <c r="U27" s="1">
        <f>MIN(Vmstat.guds.847c8e32.tegu.2016.09.07.11.03.56[id])</f>
        <v>0</v>
      </c>
    </row>
    <row r="31" spans="3:21">
      <c r="C31" t="s">
        <v>43</v>
      </c>
    </row>
    <row r="32" spans="3:21">
      <c r="C32" t="s">
        <v>21</v>
      </c>
      <c r="D32" t="s">
        <v>25</v>
      </c>
      <c r="E32" t="s">
        <v>26</v>
      </c>
      <c r="F32" t="s">
        <v>27</v>
      </c>
      <c r="G32" t="s">
        <v>28</v>
      </c>
      <c r="H32" t="s">
        <v>29</v>
      </c>
      <c r="I32" t="s">
        <v>30</v>
      </c>
      <c r="J32" t="s">
        <v>31</v>
      </c>
      <c r="K32" t="s">
        <v>32</v>
      </c>
      <c r="L32" t="s">
        <v>33</v>
      </c>
      <c r="M32" t="s">
        <v>34</v>
      </c>
      <c r="N32" t="s">
        <v>35</v>
      </c>
      <c r="O32" t="s">
        <v>36</v>
      </c>
      <c r="P32" t="s">
        <v>37</v>
      </c>
      <c r="Q32" t="s">
        <v>38</v>
      </c>
      <c r="R32" t="s">
        <v>39</v>
      </c>
      <c r="S32" t="s">
        <v>40</v>
      </c>
      <c r="T32" t="s">
        <v>41</v>
      </c>
      <c r="U32" t="s">
        <v>42</v>
      </c>
    </row>
    <row r="33" spans="3:21">
      <c r="C33" s="2">
        <v>42620.4615856481</v>
      </c>
      <c r="D33" s="1">
        <v>1</v>
      </c>
      <c r="E33" s="1">
        <v>0</v>
      </c>
      <c r="F33" s="1">
        <v>0</v>
      </c>
      <c r="G33" s="1">
        <v>765549512</v>
      </c>
      <c r="H33" s="1">
        <v>303255464</v>
      </c>
      <c r="I33" s="1">
        <v>3015</v>
      </c>
      <c r="J33" s="1">
        <v>41047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114892</v>
      </c>
      <c r="Q33" s="1">
        <v>694249</v>
      </c>
      <c r="R33" s="1">
        <v>166531</v>
      </c>
      <c r="S33" s="1">
        <v>7</v>
      </c>
      <c r="T33" s="1">
        <v>16</v>
      </c>
      <c r="U33" s="1">
        <v>78</v>
      </c>
    </row>
    <row r="34" spans="3:21">
      <c r="C34" s="2">
        <v>42620.4615972222</v>
      </c>
      <c r="D34" s="1">
        <v>2</v>
      </c>
      <c r="E34" s="1">
        <v>0</v>
      </c>
      <c r="F34" s="1">
        <v>0</v>
      </c>
      <c r="G34" s="1">
        <v>765304592</v>
      </c>
      <c r="H34" s="1">
        <v>303105240</v>
      </c>
      <c r="I34" s="1">
        <v>1482</v>
      </c>
      <c r="J34" s="1">
        <v>15824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118220</v>
      </c>
      <c r="Q34" s="1">
        <v>644272</v>
      </c>
      <c r="R34" s="1">
        <v>171673</v>
      </c>
      <c r="S34" s="1">
        <v>7</v>
      </c>
      <c r="T34" s="1">
        <v>15</v>
      </c>
      <c r="U34" s="1">
        <v>78</v>
      </c>
    </row>
    <row r="35" spans="3:21">
      <c r="C35" s="2">
        <v>42620.4616087963</v>
      </c>
      <c r="D35" s="1">
        <v>1</v>
      </c>
      <c r="E35" s="1">
        <v>0</v>
      </c>
      <c r="F35" s="1">
        <v>0</v>
      </c>
      <c r="G35" s="1">
        <v>765408000</v>
      </c>
      <c r="H35" s="1">
        <v>303122056</v>
      </c>
      <c r="I35" s="1">
        <v>1706</v>
      </c>
      <c r="J35" s="1">
        <v>16193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93352</v>
      </c>
      <c r="Q35" s="1">
        <v>585950</v>
      </c>
      <c r="R35" s="1">
        <v>129280</v>
      </c>
      <c r="S35" s="1">
        <v>6</v>
      </c>
      <c r="T35" s="1">
        <v>11</v>
      </c>
      <c r="U35" s="1">
        <v>83</v>
      </c>
    </row>
    <row r="36" spans="3:21">
      <c r="C36" s="2">
        <v>42620.4616203704</v>
      </c>
      <c r="D36" s="1">
        <v>0</v>
      </c>
      <c r="E36" s="1">
        <v>0</v>
      </c>
      <c r="F36" s="1">
        <v>0</v>
      </c>
      <c r="G36" s="1">
        <v>765393248</v>
      </c>
      <c r="H36" s="1">
        <v>303102632</v>
      </c>
      <c r="I36" s="1">
        <v>2519</v>
      </c>
      <c r="J36" s="1">
        <v>25770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91649</v>
      </c>
      <c r="Q36" s="1">
        <v>521000</v>
      </c>
      <c r="R36" s="1">
        <v>134379</v>
      </c>
      <c r="S36" s="1">
        <v>6</v>
      </c>
      <c r="T36" s="1">
        <v>12</v>
      </c>
      <c r="U36" s="1">
        <v>82</v>
      </c>
    </row>
    <row r="37" spans="3:21">
      <c r="C37" s="2">
        <v>42620.4616319444</v>
      </c>
      <c r="D37" s="1">
        <v>3</v>
      </c>
      <c r="E37" s="1">
        <v>0</v>
      </c>
      <c r="F37" s="1">
        <v>0</v>
      </c>
      <c r="G37" s="1">
        <v>765288072</v>
      </c>
      <c r="H37" s="1">
        <v>303040568</v>
      </c>
      <c r="I37" s="1">
        <v>3833</v>
      </c>
      <c r="J37" s="1">
        <v>28274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91798</v>
      </c>
      <c r="Q37" s="1">
        <v>481633</v>
      </c>
      <c r="R37" s="1">
        <v>136135</v>
      </c>
      <c r="S37" s="1">
        <v>6</v>
      </c>
      <c r="T37" s="1">
        <v>19</v>
      </c>
      <c r="U37" s="1">
        <v>76</v>
      </c>
    </row>
    <row r="38" spans="3:21">
      <c r="C38" s="2">
        <v>42620.4616435185</v>
      </c>
      <c r="D38" s="1">
        <v>2</v>
      </c>
      <c r="E38" s="1">
        <v>1</v>
      </c>
      <c r="F38" s="1">
        <v>0</v>
      </c>
      <c r="G38" s="1">
        <v>765208600</v>
      </c>
      <c r="H38" s="1">
        <v>302900496</v>
      </c>
      <c r="I38" s="1">
        <v>2639</v>
      </c>
      <c r="J38" s="1">
        <v>25783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86594</v>
      </c>
      <c r="Q38" s="1">
        <v>577089</v>
      </c>
      <c r="R38" s="1">
        <v>115886</v>
      </c>
      <c r="S38" s="1">
        <v>7</v>
      </c>
      <c r="T38" s="1">
        <v>11</v>
      </c>
      <c r="U38" s="1">
        <v>82</v>
      </c>
    </row>
    <row r="39" spans="3:21">
      <c r="C39" s="2">
        <v>42620.4616550926</v>
      </c>
      <c r="D39" s="1">
        <v>1</v>
      </c>
      <c r="E39" s="1">
        <v>1</v>
      </c>
      <c r="F39" s="1">
        <v>0</v>
      </c>
      <c r="G39" s="1">
        <v>765125560</v>
      </c>
      <c r="H39" s="1">
        <v>302872616</v>
      </c>
      <c r="I39" s="1">
        <v>695</v>
      </c>
      <c r="J39" s="1">
        <v>8838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90118</v>
      </c>
      <c r="Q39" s="1">
        <v>504032</v>
      </c>
      <c r="R39" s="1">
        <v>119930</v>
      </c>
      <c r="S39" s="1">
        <v>6</v>
      </c>
      <c r="T39" s="1">
        <v>11</v>
      </c>
      <c r="U39" s="1">
        <v>83</v>
      </c>
    </row>
    <row r="40" spans="3:21">
      <c r="C40" s="2">
        <v>42620.4616666667</v>
      </c>
      <c r="D40" s="1">
        <v>1</v>
      </c>
      <c r="E40" s="1">
        <v>0</v>
      </c>
      <c r="F40" s="1">
        <v>0</v>
      </c>
      <c r="G40" s="1">
        <v>765129488</v>
      </c>
      <c r="H40" s="1">
        <v>302833744</v>
      </c>
      <c r="I40" s="1">
        <v>134</v>
      </c>
      <c r="J40" s="1">
        <v>2542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89688</v>
      </c>
      <c r="Q40" s="1">
        <v>512704</v>
      </c>
      <c r="R40" s="1">
        <v>125558</v>
      </c>
      <c r="S40" s="1">
        <v>6</v>
      </c>
      <c r="T40" s="1">
        <v>10</v>
      </c>
      <c r="U40" s="1">
        <v>84</v>
      </c>
    </row>
    <row r="41" spans="3:21">
      <c r="C41" s="2">
        <v>42620.4616782407</v>
      </c>
      <c r="D41" s="1">
        <v>1</v>
      </c>
      <c r="E41" s="1">
        <v>0</v>
      </c>
      <c r="F41" s="1">
        <v>0</v>
      </c>
      <c r="G41" s="1">
        <v>765136944</v>
      </c>
      <c r="H41" s="1">
        <v>302819152</v>
      </c>
      <c r="I41" s="1">
        <v>1369</v>
      </c>
      <c r="J41" s="1">
        <v>5854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74869</v>
      </c>
      <c r="Q41" s="1">
        <v>503620</v>
      </c>
      <c r="R41" s="1">
        <v>101540</v>
      </c>
      <c r="S41" s="1">
        <v>6</v>
      </c>
      <c r="T41" s="1">
        <v>9</v>
      </c>
      <c r="U41" s="1">
        <v>85</v>
      </c>
    </row>
    <row r="42" spans="3:21">
      <c r="C42" s="2">
        <v>42620.4616898148</v>
      </c>
      <c r="D42" s="1">
        <v>0</v>
      </c>
      <c r="E42" s="1">
        <v>1</v>
      </c>
      <c r="F42" s="1">
        <v>0</v>
      </c>
      <c r="G42" s="1">
        <v>765205128</v>
      </c>
      <c r="H42" s="1">
        <v>302942520</v>
      </c>
      <c r="I42" s="1">
        <v>1029</v>
      </c>
      <c r="J42" s="1">
        <v>9998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75731</v>
      </c>
      <c r="Q42" s="1">
        <v>493127</v>
      </c>
      <c r="R42" s="1">
        <v>105326</v>
      </c>
      <c r="S42" s="1">
        <v>6</v>
      </c>
      <c r="T42" s="1">
        <v>9</v>
      </c>
      <c r="U42" s="1">
        <v>85</v>
      </c>
    </row>
    <row r="43" spans="3:21">
      <c r="C43" s="2">
        <v>42620.4617013889</v>
      </c>
      <c r="D43" s="1">
        <v>0</v>
      </c>
      <c r="E43" s="1">
        <v>1</v>
      </c>
      <c r="F43" s="1">
        <v>0</v>
      </c>
      <c r="G43" s="1">
        <v>765120632</v>
      </c>
      <c r="H43" s="1">
        <v>302873984</v>
      </c>
      <c r="I43" s="1">
        <v>1150</v>
      </c>
      <c r="J43" s="1">
        <v>5766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84066</v>
      </c>
      <c r="Q43" s="1">
        <v>489062</v>
      </c>
      <c r="R43" s="1">
        <v>115200</v>
      </c>
      <c r="S43" s="1">
        <v>6</v>
      </c>
      <c r="T43" s="1">
        <v>9</v>
      </c>
      <c r="U43" s="1">
        <v>85</v>
      </c>
    </row>
    <row r="44" spans="3:21">
      <c r="C44" s="2">
        <v>42620.461712963</v>
      </c>
      <c r="D44" s="1">
        <v>1</v>
      </c>
      <c r="E44" s="1">
        <v>1</v>
      </c>
      <c r="F44" s="1">
        <v>0</v>
      </c>
      <c r="G44" s="1">
        <v>765129360</v>
      </c>
      <c r="H44" s="1">
        <v>302847672</v>
      </c>
      <c r="I44" s="1">
        <v>2137</v>
      </c>
      <c r="J44" s="1">
        <v>11406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92183</v>
      </c>
      <c r="Q44" s="1">
        <v>473632</v>
      </c>
      <c r="R44" s="1">
        <v>123950</v>
      </c>
      <c r="S44" s="1">
        <v>6</v>
      </c>
      <c r="T44" s="1">
        <v>24</v>
      </c>
      <c r="U44" s="1">
        <v>70</v>
      </c>
    </row>
    <row r="45" spans="3:21">
      <c r="C45" s="2">
        <v>42620.461724537</v>
      </c>
      <c r="D45" s="1">
        <v>1</v>
      </c>
      <c r="E45" s="1">
        <v>1</v>
      </c>
      <c r="F45" s="1">
        <v>0</v>
      </c>
      <c r="G45" s="1">
        <v>765226120</v>
      </c>
      <c r="H45" s="1">
        <v>302920184</v>
      </c>
      <c r="I45" s="1">
        <v>1391</v>
      </c>
      <c r="J45" s="1">
        <v>13380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84235</v>
      </c>
      <c r="Q45" s="1">
        <v>487697</v>
      </c>
      <c r="R45" s="1">
        <v>101900</v>
      </c>
      <c r="S45" s="1">
        <v>5</v>
      </c>
      <c r="T45" s="1">
        <v>15</v>
      </c>
      <c r="U45" s="1">
        <v>80</v>
      </c>
    </row>
    <row r="46" spans="3:21">
      <c r="C46" s="2">
        <v>42620.4617361111</v>
      </c>
      <c r="D46" s="1">
        <v>1</v>
      </c>
      <c r="E46" s="1">
        <v>0</v>
      </c>
      <c r="F46" s="1">
        <v>0</v>
      </c>
      <c r="G46" s="1">
        <v>765270320</v>
      </c>
      <c r="H46" s="1">
        <v>302935336</v>
      </c>
      <c r="I46" s="1">
        <v>909</v>
      </c>
      <c r="J46" s="1">
        <v>7994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72404</v>
      </c>
      <c r="Q46" s="1">
        <v>449864</v>
      </c>
      <c r="R46" s="1">
        <v>73461</v>
      </c>
      <c r="S46" s="1">
        <v>5</v>
      </c>
      <c r="T46" s="1">
        <v>60</v>
      </c>
      <c r="U46" s="1">
        <v>35</v>
      </c>
    </row>
    <row r="47" spans="3:21">
      <c r="C47" s="2">
        <v>42620.4617476852</v>
      </c>
      <c r="D47" s="1">
        <v>0</v>
      </c>
      <c r="E47" s="1">
        <v>0</v>
      </c>
      <c r="F47" s="1">
        <v>0</v>
      </c>
      <c r="G47" s="1">
        <v>765239616</v>
      </c>
      <c r="H47" s="1">
        <v>302906272</v>
      </c>
      <c r="I47" s="1">
        <v>1173</v>
      </c>
      <c r="J47" s="1">
        <v>10771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76330</v>
      </c>
      <c r="Q47" s="1">
        <v>551748</v>
      </c>
      <c r="R47" s="1">
        <v>89646</v>
      </c>
      <c r="S47" s="1">
        <v>6</v>
      </c>
      <c r="T47" s="1">
        <v>13</v>
      </c>
      <c r="U47" s="1">
        <v>82</v>
      </c>
    </row>
    <row r="48" spans="3:21">
      <c r="C48" s="2">
        <v>42620.4617592593</v>
      </c>
      <c r="D48" s="1">
        <v>0</v>
      </c>
      <c r="E48" s="1">
        <v>1</v>
      </c>
      <c r="F48" s="1">
        <v>0</v>
      </c>
      <c r="G48" s="1">
        <v>765166024</v>
      </c>
      <c r="H48" s="1">
        <v>302885960</v>
      </c>
      <c r="I48" s="1">
        <v>2080</v>
      </c>
      <c r="J48" s="1">
        <v>16409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83970</v>
      </c>
      <c r="Q48" s="1">
        <v>529642</v>
      </c>
      <c r="R48" s="1">
        <v>119881</v>
      </c>
      <c r="S48" s="1">
        <v>6</v>
      </c>
      <c r="T48" s="1">
        <v>12</v>
      </c>
      <c r="U48" s="1">
        <v>82</v>
      </c>
    </row>
    <row r="49" spans="3:21">
      <c r="C49" s="2">
        <v>42620.4617708333</v>
      </c>
      <c r="D49" s="1">
        <v>2</v>
      </c>
      <c r="E49" s="1">
        <v>0</v>
      </c>
      <c r="F49" s="1">
        <v>0</v>
      </c>
      <c r="G49" s="1">
        <v>765211344</v>
      </c>
      <c r="H49" s="1">
        <v>302864400</v>
      </c>
      <c r="I49" s="1">
        <v>1103</v>
      </c>
      <c r="J49" s="1">
        <v>10920</v>
      </c>
      <c r="K49" s="1">
        <v>22</v>
      </c>
      <c r="L49" s="1">
        <v>0</v>
      </c>
      <c r="M49" s="1">
        <v>0</v>
      </c>
      <c r="N49" s="1">
        <v>0</v>
      </c>
      <c r="O49" s="1">
        <v>0</v>
      </c>
      <c r="P49" s="1">
        <v>79901</v>
      </c>
      <c r="Q49" s="1">
        <v>529525</v>
      </c>
      <c r="R49" s="1">
        <v>113799</v>
      </c>
      <c r="S49" s="1">
        <v>6</v>
      </c>
      <c r="T49" s="1">
        <v>11</v>
      </c>
      <c r="U49" s="1">
        <v>84</v>
      </c>
    </row>
    <row r="50" spans="3:21">
      <c r="C50" s="2">
        <v>42620.4617824074</v>
      </c>
      <c r="D50" s="1">
        <v>0</v>
      </c>
      <c r="E50" s="1">
        <v>1</v>
      </c>
      <c r="F50" s="1">
        <v>0</v>
      </c>
      <c r="G50" s="1">
        <v>765191984</v>
      </c>
      <c r="H50" s="1">
        <v>302843248</v>
      </c>
      <c r="I50" s="1">
        <v>1076</v>
      </c>
      <c r="J50" s="1">
        <v>8802</v>
      </c>
      <c r="K50" s="1">
        <v>23</v>
      </c>
      <c r="L50" s="1">
        <v>0</v>
      </c>
      <c r="M50" s="1">
        <v>0</v>
      </c>
      <c r="N50" s="1">
        <v>0</v>
      </c>
      <c r="O50" s="1">
        <v>0</v>
      </c>
      <c r="P50" s="1">
        <v>76479</v>
      </c>
      <c r="Q50" s="1">
        <v>533985</v>
      </c>
      <c r="R50" s="1">
        <v>109163</v>
      </c>
      <c r="S50" s="1">
        <v>6</v>
      </c>
      <c r="T50" s="1">
        <v>9</v>
      </c>
      <c r="U50" s="1">
        <v>85</v>
      </c>
    </row>
    <row r="51" spans="3:21">
      <c r="C51" s="2">
        <v>42620.4617939815</v>
      </c>
      <c r="D51" s="1">
        <v>2</v>
      </c>
      <c r="E51" s="1">
        <v>0</v>
      </c>
      <c r="F51" s="1">
        <v>0</v>
      </c>
      <c r="G51" s="1">
        <v>765234072</v>
      </c>
      <c r="H51" s="1">
        <v>302876768</v>
      </c>
      <c r="I51" s="1">
        <v>1038</v>
      </c>
      <c r="J51" s="1">
        <v>10989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80096</v>
      </c>
      <c r="Q51" s="1">
        <v>499325</v>
      </c>
      <c r="R51" s="1">
        <v>112447</v>
      </c>
      <c r="S51" s="1">
        <v>6</v>
      </c>
      <c r="T51" s="1">
        <v>10</v>
      </c>
      <c r="U51" s="1">
        <v>84</v>
      </c>
    </row>
    <row r="52" spans="3:21">
      <c r="C52" s="2">
        <v>42620.4628472222</v>
      </c>
      <c r="D52" s="1">
        <v>1</v>
      </c>
      <c r="E52" s="1">
        <v>0</v>
      </c>
      <c r="F52" s="1">
        <v>0</v>
      </c>
      <c r="G52" s="1">
        <v>763813616</v>
      </c>
      <c r="H52" s="1">
        <v>301087416</v>
      </c>
      <c r="I52" s="1">
        <v>2911</v>
      </c>
      <c r="J52" s="1">
        <v>37640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71676</v>
      </c>
      <c r="Q52" s="1">
        <v>380439</v>
      </c>
      <c r="R52" s="1">
        <v>85739</v>
      </c>
      <c r="S52" s="1">
        <v>6</v>
      </c>
      <c r="T52" s="1">
        <v>12</v>
      </c>
      <c r="U52" s="1">
        <v>82</v>
      </c>
    </row>
    <row r="53" spans="3:21">
      <c r="C53" s="2">
        <v>42620.4628587963</v>
      </c>
      <c r="D53" s="1">
        <v>4</v>
      </c>
      <c r="E53" s="1">
        <v>0</v>
      </c>
      <c r="F53" s="1">
        <v>0</v>
      </c>
      <c r="G53" s="1">
        <v>764289288</v>
      </c>
      <c r="H53" s="1">
        <v>301573112</v>
      </c>
      <c r="I53" s="1">
        <v>870</v>
      </c>
      <c r="J53" s="1">
        <v>6948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73638</v>
      </c>
      <c r="Q53" s="1">
        <v>354061</v>
      </c>
      <c r="R53" s="1">
        <v>85153</v>
      </c>
      <c r="S53" s="1">
        <v>6</v>
      </c>
      <c r="T53" s="1">
        <v>10</v>
      </c>
      <c r="U53" s="1">
        <v>84</v>
      </c>
    </row>
    <row r="54" spans="3:21">
      <c r="C54" s="2">
        <v>42620.4628703704</v>
      </c>
      <c r="D54" s="1">
        <v>1</v>
      </c>
      <c r="E54" s="1">
        <v>0</v>
      </c>
      <c r="F54" s="1">
        <v>0</v>
      </c>
      <c r="G54" s="1">
        <v>764178144</v>
      </c>
      <c r="H54" s="1">
        <v>301480144</v>
      </c>
      <c r="I54" s="1">
        <v>2643</v>
      </c>
      <c r="J54" s="1">
        <v>19308</v>
      </c>
      <c r="K54" s="1">
        <v>22</v>
      </c>
      <c r="L54" s="1">
        <v>0</v>
      </c>
      <c r="M54" s="1">
        <v>0</v>
      </c>
      <c r="N54" s="1">
        <v>0</v>
      </c>
      <c r="O54" s="1">
        <v>0</v>
      </c>
      <c r="P54" s="1">
        <v>70974</v>
      </c>
      <c r="Q54" s="1">
        <v>360682</v>
      </c>
      <c r="R54" s="1">
        <v>83696</v>
      </c>
      <c r="S54" s="1">
        <v>5</v>
      </c>
      <c r="T54" s="1">
        <v>10</v>
      </c>
      <c r="U54" s="1">
        <v>84</v>
      </c>
    </row>
    <row r="55" spans="3:21">
      <c r="C55" s="2">
        <v>42620.4628819444</v>
      </c>
      <c r="D55" s="1">
        <v>2</v>
      </c>
      <c r="E55" s="1">
        <v>0</v>
      </c>
      <c r="F55" s="1">
        <v>0</v>
      </c>
      <c r="G55" s="1">
        <v>764038704</v>
      </c>
      <c r="H55" s="1">
        <v>301418064</v>
      </c>
      <c r="I55" s="1">
        <v>708</v>
      </c>
      <c r="J55" s="1">
        <v>8890</v>
      </c>
      <c r="K55" s="1">
        <v>7</v>
      </c>
      <c r="L55" s="1">
        <v>0</v>
      </c>
      <c r="M55" s="1">
        <v>0</v>
      </c>
      <c r="N55" s="1">
        <v>0</v>
      </c>
      <c r="O55" s="1">
        <v>0</v>
      </c>
      <c r="P55" s="1">
        <v>67812</v>
      </c>
      <c r="Q55" s="1">
        <v>334847</v>
      </c>
      <c r="R55" s="1">
        <v>80138</v>
      </c>
      <c r="S55" s="1">
        <v>5</v>
      </c>
      <c r="T55" s="1">
        <v>10</v>
      </c>
      <c r="U55" s="1">
        <v>85</v>
      </c>
    </row>
    <row r="56" spans="3:21">
      <c r="C56" s="2">
        <v>42620.4628935185</v>
      </c>
      <c r="D56" s="1">
        <v>2</v>
      </c>
      <c r="E56" s="1">
        <v>0</v>
      </c>
      <c r="F56" s="1">
        <v>0</v>
      </c>
      <c r="G56" s="1">
        <v>763901304</v>
      </c>
      <c r="H56" s="1">
        <v>301374840</v>
      </c>
      <c r="I56" s="1">
        <v>1171</v>
      </c>
      <c r="J56" s="1">
        <v>11287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74323</v>
      </c>
      <c r="Q56" s="1">
        <v>354183</v>
      </c>
      <c r="R56" s="1">
        <v>88281</v>
      </c>
      <c r="S56" s="1">
        <v>5</v>
      </c>
      <c r="T56" s="1">
        <v>10</v>
      </c>
      <c r="U56" s="1">
        <v>84</v>
      </c>
    </row>
    <row r="57" spans="3:21">
      <c r="C57" s="2">
        <v>42620.4629050926</v>
      </c>
      <c r="D57" s="1">
        <v>0</v>
      </c>
      <c r="E57" s="1">
        <v>1</v>
      </c>
      <c r="F57" s="1">
        <v>0</v>
      </c>
      <c r="G57" s="1">
        <v>763893736</v>
      </c>
      <c r="H57" s="1">
        <v>301296800</v>
      </c>
      <c r="I57" s="1">
        <v>3524</v>
      </c>
      <c r="J57" s="1">
        <v>28382</v>
      </c>
      <c r="K57" s="1">
        <v>22</v>
      </c>
      <c r="L57" s="1">
        <v>0</v>
      </c>
      <c r="M57" s="1">
        <v>0</v>
      </c>
      <c r="N57" s="1">
        <v>0</v>
      </c>
      <c r="O57" s="1">
        <v>0</v>
      </c>
      <c r="P57" s="1">
        <v>75552</v>
      </c>
      <c r="Q57" s="1">
        <v>425775</v>
      </c>
      <c r="R57" s="1">
        <v>84179</v>
      </c>
      <c r="S57" s="1">
        <v>6</v>
      </c>
      <c r="T57" s="1">
        <v>12</v>
      </c>
      <c r="U57" s="1">
        <v>82</v>
      </c>
    </row>
    <row r="58" spans="3:21">
      <c r="C58" s="2">
        <v>42620.4629166667</v>
      </c>
      <c r="D58" s="1">
        <v>0</v>
      </c>
      <c r="E58" s="1">
        <v>0</v>
      </c>
      <c r="F58" s="1">
        <v>0</v>
      </c>
      <c r="G58" s="1">
        <v>762440384</v>
      </c>
      <c r="H58" s="1">
        <v>301285544</v>
      </c>
      <c r="I58" s="1">
        <v>1082</v>
      </c>
      <c r="J58" s="1">
        <v>6396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80487</v>
      </c>
      <c r="Q58" s="1">
        <v>420884</v>
      </c>
      <c r="R58" s="1">
        <v>98528</v>
      </c>
      <c r="S58" s="1">
        <v>5</v>
      </c>
      <c r="T58" s="1">
        <v>11</v>
      </c>
      <c r="U58" s="1">
        <v>84</v>
      </c>
    </row>
    <row r="59" spans="3:21">
      <c r="C59" s="2">
        <v>42620.4629282407</v>
      </c>
      <c r="D59" s="1">
        <v>2</v>
      </c>
      <c r="E59" s="1">
        <v>1</v>
      </c>
      <c r="F59" s="1">
        <v>0</v>
      </c>
      <c r="G59" s="1">
        <v>763963480</v>
      </c>
      <c r="H59" s="1">
        <v>301258648</v>
      </c>
      <c r="I59" s="1">
        <v>1942</v>
      </c>
      <c r="J59" s="1">
        <v>7081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78671</v>
      </c>
      <c r="Q59" s="1">
        <v>472189</v>
      </c>
      <c r="R59" s="1">
        <v>98657</v>
      </c>
      <c r="S59" s="1">
        <v>6</v>
      </c>
      <c r="T59" s="1">
        <v>10</v>
      </c>
      <c r="U59" s="1">
        <v>85</v>
      </c>
    </row>
    <row r="60" spans="3:21">
      <c r="C60" s="2">
        <v>42620.4629398148</v>
      </c>
      <c r="D60" s="1">
        <v>2</v>
      </c>
      <c r="E60" s="1">
        <v>0</v>
      </c>
      <c r="F60" s="1">
        <v>0</v>
      </c>
      <c r="G60" s="1">
        <v>763927656</v>
      </c>
      <c r="H60" s="1">
        <v>301244264</v>
      </c>
      <c r="I60" s="1">
        <v>1383</v>
      </c>
      <c r="J60" s="1">
        <v>8181</v>
      </c>
      <c r="K60" s="1">
        <v>8</v>
      </c>
      <c r="L60" s="1">
        <v>0</v>
      </c>
      <c r="M60" s="1">
        <v>0</v>
      </c>
      <c r="N60" s="1">
        <v>0</v>
      </c>
      <c r="O60" s="1">
        <v>0</v>
      </c>
      <c r="P60" s="1">
        <v>74885</v>
      </c>
      <c r="Q60" s="1">
        <v>437853</v>
      </c>
      <c r="R60" s="1">
        <v>84859</v>
      </c>
      <c r="S60" s="1">
        <v>5</v>
      </c>
      <c r="T60" s="1">
        <v>11</v>
      </c>
      <c r="U60" s="1">
        <v>84</v>
      </c>
    </row>
    <row r="61" spans="3:21">
      <c r="C61" s="2">
        <v>42620.4629513889</v>
      </c>
      <c r="D61" s="1">
        <v>2</v>
      </c>
      <c r="E61" s="1">
        <v>1</v>
      </c>
      <c r="F61" s="1">
        <v>0</v>
      </c>
      <c r="G61" s="1">
        <v>763903184</v>
      </c>
      <c r="H61" s="1">
        <v>301234904</v>
      </c>
      <c r="I61" s="1">
        <v>846</v>
      </c>
      <c r="J61" s="1">
        <v>7597</v>
      </c>
      <c r="K61" s="1">
        <v>23</v>
      </c>
      <c r="L61" s="1">
        <v>0</v>
      </c>
      <c r="M61" s="1">
        <v>0</v>
      </c>
      <c r="N61" s="1">
        <v>0</v>
      </c>
      <c r="O61" s="1">
        <v>0</v>
      </c>
      <c r="P61" s="1">
        <v>82380</v>
      </c>
      <c r="Q61" s="1">
        <v>463567</v>
      </c>
      <c r="R61" s="1">
        <v>94677</v>
      </c>
      <c r="S61" s="1">
        <v>5</v>
      </c>
      <c r="T61" s="1">
        <v>13</v>
      </c>
      <c r="U61" s="1">
        <v>82</v>
      </c>
    </row>
    <row r="62" spans="3:21">
      <c r="C62" s="2">
        <v>42620.462962963</v>
      </c>
      <c r="D62" s="1">
        <v>3</v>
      </c>
      <c r="E62" s="1">
        <v>0</v>
      </c>
      <c r="F62" s="1">
        <v>0</v>
      </c>
      <c r="G62" s="1">
        <v>763789000</v>
      </c>
      <c r="H62" s="1">
        <v>301188176</v>
      </c>
      <c r="I62" s="1">
        <v>1446</v>
      </c>
      <c r="J62" s="1">
        <v>13848</v>
      </c>
      <c r="K62" s="1">
        <v>67</v>
      </c>
      <c r="L62" s="1">
        <v>0</v>
      </c>
      <c r="M62" s="1">
        <v>0</v>
      </c>
      <c r="N62" s="1">
        <v>0</v>
      </c>
      <c r="O62" s="1">
        <v>0</v>
      </c>
      <c r="P62" s="1">
        <v>83590</v>
      </c>
      <c r="Q62" s="1">
        <v>522225</v>
      </c>
      <c r="R62" s="1">
        <v>103245</v>
      </c>
      <c r="S62" s="1">
        <v>6</v>
      </c>
      <c r="T62" s="1">
        <v>12</v>
      </c>
      <c r="U62" s="1">
        <v>82</v>
      </c>
    </row>
    <row r="63" spans="3:21">
      <c r="C63" s="2">
        <v>42620.462974537</v>
      </c>
      <c r="D63" s="1">
        <v>2</v>
      </c>
      <c r="E63" s="1">
        <v>1</v>
      </c>
      <c r="F63" s="1">
        <v>0</v>
      </c>
      <c r="G63" s="1">
        <v>763889336</v>
      </c>
      <c r="H63" s="1">
        <v>301224160</v>
      </c>
      <c r="I63" s="1">
        <v>811</v>
      </c>
      <c r="J63" s="1">
        <v>14005</v>
      </c>
      <c r="K63" s="1">
        <v>22</v>
      </c>
      <c r="L63" s="1">
        <v>0</v>
      </c>
      <c r="M63" s="1">
        <v>0</v>
      </c>
      <c r="N63" s="1">
        <v>0</v>
      </c>
      <c r="O63" s="1">
        <v>0</v>
      </c>
      <c r="P63" s="1">
        <v>81001</v>
      </c>
      <c r="Q63" s="1">
        <v>445330</v>
      </c>
      <c r="R63" s="1">
        <v>98036</v>
      </c>
      <c r="S63" s="1">
        <v>5</v>
      </c>
      <c r="T63" s="1">
        <v>10</v>
      </c>
      <c r="U63" s="1">
        <v>84</v>
      </c>
    </row>
    <row r="64" spans="3:21">
      <c r="C64" s="2">
        <v>42620.4629861111</v>
      </c>
      <c r="D64" s="1">
        <v>0</v>
      </c>
      <c r="E64" s="1">
        <v>0</v>
      </c>
      <c r="F64" s="1">
        <v>0</v>
      </c>
      <c r="G64" s="1">
        <v>763933144</v>
      </c>
      <c r="H64" s="1">
        <v>301225840</v>
      </c>
      <c r="I64" s="1">
        <v>842</v>
      </c>
      <c r="J64" s="1">
        <v>11178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78040</v>
      </c>
      <c r="Q64" s="1">
        <v>484367</v>
      </c>
      <c r="R64" s="1">
        <v>95579</v>
      </c>
      <c r="S64" s="1">
        <v>5</v>
      </c>
      <c r="T64" s="1">
        <v>11</v>
      </c>
      <c r="U64" s="1">
        <v>83</v>
      </c>
    </row>
    <row r="65" spans="3:21">
      <c r="C65" s="2">
        <v>42620.4629976852</v>
      </c>
      <c r="D65" s="1">
        <v>3</v>
      </c>
      <c r="E65" s="1">
        <v>0</v>
      </c>
      <c r="F65" s="1">
        <v>0</v>
      </c>
      <c r="G65" s="1">
        <v>763810360</v>
      </c>
      <c r="H65" s="1">
        <v>301123704</v>
      </c>
      <c r="I65" s="1">
        <v>1196</v>
      </c>
      <c r="J65" s="1">
        <v>14348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76300</v>
      </c>
      <c r="Q65" s="1">
        <v>396502</v>
      </c>
      <c r="R65" s="1">
        <v>88724</v>
      </c>
      <c r="S65" s="1">
        <v>6</v>
      </c>
      <c r="T65" s="1">
        <v>11</v>
      </c>
      <c r="U65" s="1">
        <v>84</v>
      </c>
    </row>
    <row r="66" spans="3:21">
      <c r="C66" s="2">
        <v>42620.4630092593</v>
      </c>
      <c r="D66" s="1">
        <v>2</v>
      </c>
      <c r="E66" s="1">
        <v>0</v>
      </c>
      <c r="F66" s="1">
        <v>0</v>
      </c>
      <c r="G66" s="1">
        <v>764071080</v>
      </c>
      <c r="H66" s="1">
        <v>301393960</v>
      </c>
      <c r="I66" s="1">
        <v>1521</v>
      </c>
      <c r="J66" s="1">
        <v>18510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71259</v>
      </c>
      <c r="Q66" s="1">
        <v>434325</v>
      </c>
      <c r="R66" s="1">
        <v>80658</v>
      </c>
      <c r="S66" s="1">
        <v>5</v>
      </c>
      <c r="T66" s="1">
        <v>10</v>
      </c>
      <c r="U66" s="1">
        <v>85</v>
      </c>
    </row>
    <row r="67" spans="3:21">
      <c r="C67" s="2">
        <v>42620.4630208333</v>
      </c>
      <c r="D67" s="1">
        <v>1</v>
      </c>
      <c r="E67" s="1">
        <v>1</v>
      </c>
      <c r="F67" s="1">
        <v>0</v>
      </c>
      <c r="G67" s="1">
        <v>764322912</v>
      </c>
      <c r="H67" s="1">
        <v>301594456</v>
      </c>
      <c r="I67" s="1">
        <v>860</v>
      </c>
      <c r="J67" s="1">
        <v>10631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62744</v>
      </c>
      <c r="Q67" s="1">
        <v>410065</v>
      </c>
      <c r="R67" s="1">
        <v>67956</v>
      </c>
      <c r="S67" s="1">
        <v>5</v>
      </c>
      <c r="T67" s="1">
        <v>11</v>
      </c>
      <c r="U67" s="1">
        <v>84</v>
      </c>
    </row>
    <row r="68" spans="3:21">
      <c r="C68" s="2">
        <v>42620.4630324074</v>
      </c>
      <c r="D68" s="1">
        <v>1</v>
      </c>
      <c r="E68" s="1">
        <v>0</v>
      </c>
      <c r="F68" s="1">
        <v>0</v>
      </c>
      <c r="G68" s="1">
        <v>764144304</v>
      </c>
      <c r="H68" s="1">
        <v>301505880</v>
      </c>
      <c r="I68" s="1">
        <v>1656</v>
      </c>
      <c r="J68" s="1">
        <v>11910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78275</v>
      </c>
      <c r="Q68" s="1">
        <v>419009</v>
      </c>
      <c r="R68" s="1">
        <v>94086</v>
      </c>
      <c r="S68" s="1">
        <v>6</v>
      </c>
      <c r="T68" s="1">
        <v>12</v>
      </c>
      <c r="U68" s="1">
        <v>82</v>
      </c>
    </row>
    <row r="69" spans="3:21">
      <c r="C69" s="2">
        <v>42620.4630439815</v>
      </c>
      <c r="D69" s="1">
        <v>3</v>
      </c>
      <c r="E69" s="1">
        <v>1</v>
      </c>
      <c r="F69" s="1">
        <v>0</v>
      </c>
      <c r="G69" s="1">
        <v>764114320</v>
      </c>
      <c r="H69" s="1">
        <v>301400248</v>
      </c>
      <c r="I69" s="1">
        <v>904</v>
      </c>
      <c r="J69" s="1">
        <v>17384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84186</v>
      </c>
      <c r="Q69" s="1">
        <v>495576</v>
      </c>
      <c r="R69" s="1">
        <v>106248</v>
      </c>
      <c r="S69" s="1">
        <v>6</v>
      </c>
      <c r="T69" s="1">
        <v>12</v>
      </c>
      <c r="U69" s="1">
        <v>82</v>
      </c>
    </row>
    <row r="70" spans="3:21">
      <c r="C70" s="2">
        <v>42620.4630555556</v>
      </c>
      <c r="D70" s="1">
        <v>5</v>
      </c>
      <c r="E70" s="1">
        <v>0</v>
      </c>
      <c r="F70" s="1">
        <v>0</v>
      </c>
      <c r="G70" s="1">
        <v>765755536</v>
      </c>
      <c r="H70" s="1">
        <v>303007696</v>
      </c>
      <c r="I70" s="1">
        <v>1376</v>
      </c>
      <c r="J70" s="1">
        <v>17715</v>
      </c>
      <c r="K70" s="1">
        <v>68</v>
      </c>
      <c r="L70" s="1">
        <v>0</v>
      </c>
      <c r="M70" s="1">
        <v>0</v>
      </c>
      <c r="N70" s="1">
        <v>0</v>
      </c>
      <c r="O70" s="1">
        <v>0</v>
      </c>
      <c r="P70" s="1">
        <v>81449</v>
      </c>
      <c r="Q70" s="1">
        <v>348765</v>
      </c>
      <c r="R70" s="1">
        <v>93256</v>
      </c>
      <c r="S70" s="1">
        <v>6</v>
      </c>
      <c r="T70" s="1">
        <v>11</v>
      </c>
      <c r="U70" s="1">
        <v>83</v>
      </c>
    </row>
    <row r="71" spans="3:21">
      <c r="C71" s="2">
        <v>42620.4640509259</v>
      </c>
      <c r="D71" s="1">
        <v>0</v>
      </c>
      <c r="E71" s="1">
        <v>0</v>
      </c>
      <c r="F71" s="1">
        <v>0</v>
      </c>
      <c r="G71" s="1">
        <v>763902656</v>
      </c>
      <c r="H71" s="1">
        <v>300492992</v>
      </c>
      <c r="I71" s="1">
        <v>2921</v>
      </c>
      <c r="J71" s="1">
        <v>38923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85145</v>
      </c>
      <c r="Q71" s="1">
        <v>912649</v>
      </c>
      <c r="R71" s="1">
        <v>274102</v>
      </c>
      <c r="S71" s="1">
        <v>7</v>
      </c>
      <c r="T71" s="1">
        <v>11</v>
      </c>
      <c r="U71" s="1">
        <v>82</v>
      </c>
    </row>
    <row r="72" spans="3:21">
      <c r="C72" s="2">
        <v>42620.4640625</v>
      </c>
      <c r="D72" s="1">
        <v>0</v>
      </c>
      <c r="E72" s="1">
        <v>0</v>
      </c>
      <c r="F72" s="1">
        <v>0</v>
      </c>
      <c r="G72" s="1">
        <v>763983208</v>
      </c>
      <c r="H72" s="1">
        <v>300539720</v>
      </c>
      <c r="I72" s="1">
        <v>1108</v>
      </c>
      <c r="J72" s="1">
        <v>11016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79150</v>
      </c>
      <c r="Q72" s="1">
        <v>876303</v>
      </c>
      <c r="R72" s="1">
        <v>265991</v>
      </c>
      <c r="S72" s="1">
        <v>7</v>
      </c>
      <c r="T72" s="1">
        <v>9</v>
      </c>
      <c r="U72" s="1">
        <v>85</v>
      </c>
    </row>
    <row r="73" spans="3:21">
      <c r="C73" s="2">
        <v>42620.4640740741</v>
      </c>
      <c r="D73" s="1">
        <v>1</v>
      </c>
      <c r="E73" s="1">
        <v>0</v>
      </c>
      <c r="F73" s="1">
        <v>0</v>
      </c>
      <c r="G73" s="1">
        <v>763933928</v>
      </c>
      <c r="H73" s="1">
        <v>300453928</v>
      </c>
      <c r="I73" s="1">
        <v>3242</v>
      </c>
      <c r="J73" s="1">
        <v>24196</v>
      </c>
      <c r="K73" s="1">
        <v>530</v>
      </c>
      <c r="L73" s="1">
        <v>0</v>
      </c>
      <c r="M73" s="1">
        <v>0</v>
      </c>
      <c r="N73" s="1">
        <v>0</v>
      </c>
      <c r="O73" s="1">
        <v>0</v>
      </c>
      <c r="P73" s="1">
        <v>91772</v>
      </c>
      <c r="Q73" s="1">
        <v>755582</v>
      </c>
      <c r="R73" s="1">
        <v>174455</v>
      </c>
      <c r="S73" s="1">
        <v>7</v>
      </c>
      <c r="T73" s="1">
        <v>9</v>
      </c>
      <c r="U73" s="1">
        <v>84</v>
      </c>
    </row>
    <row r="74" spans="3:21">
      <c r="C74" s="2">
        <v>42620.4640856481</v>
      </c>
      <c r="D74" s="1">
        <v>2</v>
      </c>
      <c r="E74" s="1">
        <v>0</v>
      </c>
      <c r="F74" s="1">
        <v>0</v>
      </c>
      <c r="G74" s="1">
        <v>763913040</v>
      </c>
      <c r="H74" s="1">
        <v>300443848</v>
      </c>
      <c r="I74" s="1">
        <v>1342</v>
      </c>
      <c r="J74" s="1">
        <v>20571</v>
      </c>
      <c r="K74" s="1">
        <v>22</v>
      </c>
      <c r="L74" s="1">
        <v>0</v>
      </c>
      <c r="M74" s="1">
        <v>0</v>
      </c>
      <c r="N74" s="1">
        <v>0</v>
      </c>
      <c r="O74" s="1">
        <v>0</v>
      </c>
      <c r="P74" s="1">
        <v>87844</v>
      </c>
      <c r="Q74" s="1">
        <v>644209</v>
      </c>
      <c r="R74" s="1">
        <v>114464</v>
      </c>
      <c r="S74" s="1">
        <v>6</v>
      </c>
      <c r="T74" s="1">
        <v>9</v>
      </c>
      <c r="U74" s="1">
        <v>85</v>
      </c>
    </row>
    <row r="75" spans="3:21">
      <c r="C75" s="2">
        <v>42620.4640972222</v>
      </c>
      <c r="D75" s="1">
        <v>1</v>
      </c>
      <c r="E75" s="1">
        <v>0</v>
      </c>
      <c r="F75" s="1">
        <v>0</v>
      </c>
      <c r="G75" s="1">
        <v>763892592</v>
      </c>
      <c r="H75" s="1">
        <v>300400624</v>
      </c>
      <c r="I75" s="1">
        <v>2345</v>
      </c>
      <c r="J75" s="1">
        <v>17705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73403</v>
      </c>
      <c r="Q75" s="1">
        <v>590126</v>
      </c>
      <c r="R75" s="1">
        <v>91692</v>
      </c>
      <c r="S75" s="1">
        <v>6</v>
      </c>
      <c r="T75" s="1">
        <v>8</v>
      </c>
      <c r="U75" s="1">
        <v>85</v>
      </c>
    </row>
    <row r="76" spans="3:21">
      <c r="C76" s="2">
        <v>42620.4641087963</v>
      </c>
      <c r="D76" s="1">
        <v>0</v>
      </c>
      <c r="E76" s="1">
        <v>1</v>
      </c>
      <c r="F76" s="1">
        <v>0</v>
      </c>
      <c r="G76" s="1">
        <v>763803472</v>
      </c>
      <c r="H76" s="1">
        <v>300246136</v>
      </c>
      <c r="I76" s="1">
        <v>2884</v>
      </c>
      <c r="J76" s="1">
        <v>29612</v>
      </c>
      <c r="K76" s="1">
        <v>23</v>
      </c>
      <c r="L76" s="1">
        <v>0</v>
      </c>
      <c r="M76" s="1">
        <v>0</v>
      </c>
      <c r="N76" s="1">
        <v>0</v>
      </c>
      <c r="O76" s="1">
        <v>0</v>
      </c>
      <c r="P76" s="1">
        <v>75414</v>
      </c>
      <c r="Q76" s="1">
        <v>597307</v>
      </c>
      <c r="R76" s="1">
        <v>86643</v>
      </c>
      <c r="S76" s="1">
        <v>7</v>
      </c>
      <c r="T76" s="1">
        <v>9</v>
      </c>
      <c r="U76" s="1">
        <v>84</v>
      </c>
    </row>
    <row r="77" spans="3:21">
      <c r="C77" s="2">
        <v>42620.4641203704</v>
      </c>
      <c r="D77" s="1">
        <v>0</v>
      </c>
      <c r="E77" s="1">
        <v>0</v>
      </c>
      <c r="F77" s="1">
        <v>0</v>
      </c>
      <c r="G77" s="1">
        <v>763716000</v>
      </c>
      <c r="H77" s="1">
        <v>300198464</v>
      </c>
      <c r="I77" s="1">
        <v>1913</v>
      </c>
      <c r="J77" s="1">
        <v>17138</v>
      </c>
      <c r="K77" s="1">
        <v>909</v>
      </c>
      <c r="L77" s="1">
        <v>0</v>
      </c>
      <c r="M77" s="1">
        <v>0</v>
      </c>
      <c r="N77" s="1">
        <v>0</v>
      </c>
      <c r="O77" s="1">
        <v>0</v>
      </c>
      <c r="P77" s="1">
        <v>65361</v>
      </c>
      <c r="Q77" s="1">
        <v>535121</v>
      </c>
      <c r="R77" s="1">
        <v>75194</v>
      </c>
      <c r="S77" s="1">
        <v>7</v>
      </c>
      <c r="T77" s="1">
        <v>7</v>
      </c>
      <c r="U77" s="1">
        <v>85</v>
      </c>
    </row>
    <row r="78" spans="3:21">
      <c r="C78" s="2">
        <v>42620.4641319444</v>
      </c>
      <c r="D78" s="1">
        <v>2</v>
      </c>
      <c r="E78" s="1">
        <v>1</v>
      </c>
      <c r="F78" s="1">
        <v>0</v>
      </c>
      <c r="G78" s="1">
        <v>763612216</v>
      </c>
      <c r="H78" s="1">
        <v>300142264</v>
      </c>
      <c r="I78" s="1">
        <v>1198</v>
      </c>
      <c r="J78" s="1">
        <v>12405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67471</v>
      </c>
      <c r="Q78" s="1">
        <v>494987</v>
      </c>
      <c r="R78" s="1">
        <v>76062</v>
      </c>
      <c r="S78" s="1">
        <v>7</v>
      </c>
      <c r="T78" s="1">
        <v>8</v>
      </c>
      <c r="U78" s="1">
        <v>85</v>
      </c>
    </row>
    <row r="79" spans="3:21">
      <c r="C79" s="2">
        <v>42620.4641435185</v>
      </c>
      <c r="D79" s="1">
        <v>0</v>
      </c>
      <c r="E79" s="1">
        <v>0</v>
      </c>
      <c r="F79" s="1">
        <v>0</v>
      </c>
      <c r="G79" s="1">
        <v>763652032</v>
      </c>
      <c r="H79" s="1">
        <v>300127144</v>
      </c>
      <c r="I79" s="1">
        <v>1122</v>
      </c>
      <c r="J79" s="1">
        <v>11425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74512</v>
      </c>
      <c r="Q79" s="1">
        <v>502959</v>
      </c>
      <c r="R79" s="1">
        <v>84459</v>
      </c>
      <c r="S79" s="1">
        <v>7</v>
      </c>
      <c r="T79" s="1">
        <v>9</v>
      </c>
      <c r="U79" s="1">
        <v>84</v>
      </c>
    </row>
    <row r="80" spans="3:21">
      <c r="C80" s="2">
        <v>42620.4641550926</v>
      </c>
      <c r="D80" s="1">
        <v>0</v>
      </c>
      <c r="E80" s="1">
        <v>1</v>
      </c>
      <c r="F80" s="1">
        <v>0</v>
      </c>
      <c r="G80" s="1">
        <v>763683776</v>
      </c>
      <c r="H80" s="1">
        <v>300110896</v>
      </c>
      <c r="I80" s="1">
        <v>1761</v>
      </c>
      <c r="J80" s="1">
        <v>17978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86493</v>
      </c>
      <c r="Q80" s="1">
        <v>522141</v>
      </c>
      <c r="R80" s="1">
        <v>93516</v>
      </c>
      <c r="S80" s="1">
        <v>7</v>
      </c>
      <c r="T80" s="1">
        <v>15</v>
      </c>
      <c r="U80" s="1">
        <v>78</v>
      </c>
    </row>
    <row r="81" spans="3:21">
      <c r="C81" s="2">
        <v>42620.4641666667</v>
      </c>
      <c r="D81" s="1">
        <v>0</v>
      </c>
      <c r="E81" s="1">
        <v>0</v>
      </c>
      <c r="F81" s="1">
        <v>0</v>
      </c>
      <c r="G81" s="1">
        <v>763641480</v>
      </c>
      <c r="H81" s="1">
        <v>300065104</v>
      </c>
      <c r="I81" s="1">
        <v>907</v>
      </c>
      <c r="J81" s="1">
        <v>9844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90574</v>
      </c>
      <c r="Q81" s="1">
        <v>611249</v>
      </c>
      <c r="R81" s="1">
        <v>126932</v>
      </c>
      <c r="S81" s="1">
        <v>7</v>
      </c>
      <c r="T81" s="1">
        <v>18</v>
      </c>
      <c r="U81" s="1">
        <v>75</v>
      </c>
    </row>
    <row r="82" spans="3:21">
      <c r="C82" s="2">
        <v>42620.4641782407</v>
      </c>
      <c r="D82" s="1">
        <v>0</v>
      </c>
      <c r="E82" s="1">
        <v>0</v>
      </c>
      <c r="F82" s="1">
        <v>0</v>
      </c>
      <c r="G82" s="1">
        <v>763767256</v>
      </c>
      <c r="H82" s="1">
        <v>300184608</v>
      </c>
      <c r="I82" s="1">
        <v>598</v>
      </c>
      <c r="J82" s="1">
        <v>5548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70118</v>
      </c>
      <c r="Q82" s="1">
        <v>345454</v>
      </c>
      <c r="R82" s="1">
        <v>64051</v>
      </c>
      <c r="S82" s="1">
        <v>6</v>
      </c>
      <c r="T82" s="1">
        <v>56</v>
      </c>
      <c r="U82" s="1">
        <v>37</v>
      </c>
    </row>
    <row r="83" spans="3:21">
      <c r="C83" s="2">
        <v>42620.4641898148</v>
      </c>
      <c r="D83" s="1">
        <v>3</v>
      </c>
      <c r="E83" s="1">
        <v>1</v>
      </c>
      <c r="F83" s="1">
        <v>0</v>
      </c>
      <c r="G83" s="1">
        <v>763668104</v>
      </c>
      <c r="H83" s="1">
        <v>300097248</v>
      </c>
      <c r="I83" s="1">
        <v>518</v>
      </c>
      <c r="J83" s="1">
        <v>4685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77082</v>
      </c>
      <c r="Q83" s="1">
        <v>376248</v>
      </c>
      <c r="R83" s="1">
        <v>68680</v>
      </c>
      <c r="S83" s="1">
        <v>7</v>
      </c>
      <c r="T83" s="1">
        <v>10</v>
      </c>
      <c r="U83" s="1">
        <v>84</v>
      </c>
    </row>
    <row r="84" spans="3:21">
      <c r="C84" s="2">
        <v>42620.4642013889</v>
      </c>
      <c r="D84" s="1">
        <v>1</v>
      </c>
      <c r="E84" s="1">
        <v>0</v>
      </c>
      <c r="F84" s="1">
        <v>0</v>
      </c>
      <c r="G84" s="1">
        <v>763578616</v>
      </c>
      <c r="H84" s="1">
        <v>300022192</v>
      </c>
      <c r="I84" s="1">
        <v>1130</v>
      </c>
      <c r="J84" s="1">
        <v>10216</v>
      </c>
      <c r="K84" s="1">
        <v>449</v>
      </c>
      <c r="L84" s="1">
        <v>0</v>
      </c>
      <c r="M84" s="1">
        <v>0</v>
      </c>
      <c r="N84" s="1">
        <v>0</v>
      </c>
      <c r="O84" s="1">
        <v>0</v>
      </c>
      <c r="P84" s="1">
        <v>73455</v>
      </c>
      <c r="Q84" s="1">
        <v>582797</v>
      </c>
      <c r="R84" s="1">
        <v>82388</v>
      </c>
      <c r="S84" s="1">
        <v>7</v>
      </c>
      <c r="T84" s="1">
        <v>7</v>
      </c>
      <c r="U84" s="1">
        <v>86</v>
      </c>
    </row>
    <row r="85" spans="3:21">
      <c r="C85" s="2">
        <v>42620.464212963</v>
      </c>
      <c r="D85" s="1">
        <v>3</v>
      </c>
      <c r="E85" s="1">
        <v>1</v>
      </c>
      <c r="F85" s="1">
        <v>0</v>
      </c>
      <c r="G85" s="1">
        <v>763701112</v>
      </c>
      <c r="H85" s="1">
        <v>300165976</v>
      </c>
      <c r="I85" s="1">
        <v>1782</v>
      </c>
      <c r="J85" s="1">
        <v>10574</v>
      </c>
      <c r="K85" s="1">
        <v>1283</v>
      </c>
      <c r="L85" s="1">
        <v>0</v>
      </c>
      <c r="M85" s="1">
        <v>0</v>
      </c>
      <c r="N85" s="1">
        <v>0</v>
      </c>
      <c r="O85" s="1">
        <v>0</v>
      </c>
      <c r="P85" s="1">
        <v>68390</v>
      </c>
      <c r="Q85" s="1">
        <v>605388</v>
      </c>
      <c r="R85" s="1">
        <v>72858</v>
      </c>
      <c r="S85" s="1">
        <v>6</v>
      </c>
      <c r="T85" s="1">
        <v>8</v>
      </c>
      <c r="U85" s="1">
        <v>86</v>
      </c>
    </row>
    <row r="86" spans="3:21">
      <c r="C86" s="2">
        <v>42620.464224537</v>
      </c>
      <c r="D86" s="1">
        <v>0</v>
      </c>
      <c r="E86" s="1">
        <v>0</v>
      </c>
      <c r="F86" s="1">
        <v>0</v>
      </c>
      <c r="G86" s="1">
        <v>763769584</v>
      </c>
      <c r="H86" s="1">
        <v>300229088</v>
      </c>
      <c r="I86" s="1">
        <v>1345</v>
      </c>
      <c r="J86" s="1">
        <v>8040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60033</v>
      </c>
      <c r="Q86" s="1">
        <v>554018</v>
      </c>
      <c r="R86" s="1">
        <v>63108</v>
      </c>
      <c r="S86" s="1">
        <v>6</v>
      </c>
      <c r="T86" s="1">
        <v>7</v>
      </c>
      <c r="U86" s="1">
        <v>88</v>
      </c>
    </row>
    <row r="87" spans="3:21">
      <c r="C87" s="2">
        <v>42620.4642361111</v>
      </c>
      <c r="D87" s="1">
        <v>1</v>
      </c>
      <c r="E87" s="1">
        <v>1</v>
      </c>
      <c r="F87" s="1">
        <v>0</v>
      </c>
      <c r="G87" s="1">
        <v>763744488</v>
      </c>
      <c r="H87" s="1">
        <v>300215784</v>
      </c>
      <c r="I87" s="1">
        <v>1104</v>
      </c>
      <c r="J87" s="1">
        <v>6420</v>
      </c>
      <c r="K87" s="1">
        <v>22</v>
      </c>
      <c r="L87" s="1">
        <v>0</v>
      </c>
      <c r="M87" s="1">
        <v>0</v>
      </c>
      <c r="N87" s="1">
        <v>0</v>
      </c>
      <c r="O87" s="1">
        <v>0</v>
      </c>
      <c r="P87" s="1">
        <v>66434</v>
      </c>
      <c r="Q87" s="1">
        <v>577540</v>
      </c>
      <c r="R87" s="1">
        <v>70348</v>
      </c>
      <c r="S87" s="1">
        <v>6</v>
      </c>
      <c r="T87" s="1">
        <v>6</v>
      </c>
      <c r="U87" s="1">
        <v>87</v>
      </c>
    </row>
    <row r="88" spans="3:21">
      <c r="C88" s="2">
        <v>42620.4642476852</v>
      </c>
      <c r="D88" s="1">
        <v>1</v>
      </c>
      <c r="E88" s="1">
        <v>0</v>
      </c>
      <c r="F88" s="1">
        <v>0</v>
      </c>
      <c r="G88" s="1">
        <v>764015424</v>
      </c>
      <c r="H88" s="1">
        <v>300556640</v>
      </c>
      <c r="I88" s="1">
        <v>523</v>
      </c>
      <c r="J88" s="1">
        <v>5994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58260</v>
      </c>
      <c r="Q88" s="1">
        <v>549681</v>
      </c>
      <c r="R88" s="1">
        <v>78587</v>
      </c>
      <c r="S88" s="1">
        <v>6</v>
      </c>
      <c r="T88" s="1">
        <v>7</v>
      </c>
      <c r="U88" s="1">
        <v>87</v>
      </c>
    </row>
    <row r="89" spans="3:21">
      <c r="C89" s="2">
        <v>42620.4642592593</v>
      </c>
      <c r="D89" s="1">
        <v>1</v>
      </c>
      <c r="E89" s="1">
        <v>1</v>
      </c>
      <c r="F89" s="1">
        <v>0</v>
      </c>
      <c r="G89" s="1">
        <v>763982816</v>
      </c>
      <c r="H89" s="1">
        <v>300556856</v>
      </c>
      <c r="I89" s="1">
        <v>3242</v>
      </c>
      <c r="J89" s="1">
        <v>32234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54320</v>
      </c>
      <c r="Q89" s="1">
        <v>551743</v>
      </c>
      <c r="R89" s="1">
        <v>60218</v>
      </c>
      <c r="S89" s="1">
        <v>6</v>
      </c>
      <c r="T89" s="1">
        <v>6</v>
      </c>
      <c r="U89" s="1">
        <v>88</v>
      </c>
    </row>
    <row r="90" spans="3:21">
      <c r="C90" s="2">
        <v>42620.4653356482</v>
      </c>
      <c r="D90" s="1">
        <v>2</v>
      </c>
      <c r="E90" s="1">
        <v>0</v>
      </c>
      <c r="F90" s="1">
        <v>0</v>
      </c>
      <c r="G90" s="1">
        <v>763462952</v>
      </c>
      <c r="H90" s="1">
        <v>299051584</v>
      </c>
      <c r="I90" s="1">
        <v>3470</v>
      </c>
      <c r="J90" s="1">
        <v>30353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66642</v>
      </c>
      <c r="Q90" s="1">
        <v>422199</v>
      </c>
      <c r="R90" s="1">
        <v>87492</v>
      </c>
      <c r="S90" s="1">
        <v>5</v>
      </c>
      <c r="T90" s="1">
        <v>7</v>
      </c>
      <c r="U90" s="1">
        <v>88</v>
      </c>
    </row>
    <row r="91" spans="3:21">
      <c r="C91" s="2">
        <v>42620.4653472222</v>
      </c>
      <c r="D91" s="1">
        <v>0</v>
      </c>
      <c r="E91" s="1">
        <v>1</v>
      </c>
      <c r="F91" s="1">
        <v>0</v>
      </c>
      <c r="G91" s="1">
        <v>763382832</v>
      </c>
      <c r="H91" s="1">
        <v>298986976</v>
      </c>
      <c r="I91" s="1">
        <v>875</v>
      </c>
      <c r="J91" s="1">
        <v>7376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78822</v>
      </c>
      <c r="Q91" s="1">
        <v>373157</v>
      </c>
      <c r="R91" s="1">
        <v>102484</v>
      </c>
      <c r="S91" s="1">
        <v>5</v>
      </c>
      <c r="T91" s="1">
        <v>7</v>
      </c>
      <c r="U91" s="1">
        <v>88</v>
      </c>
    </row>
    <row r="92" spans="3:21">
      <c r="C92" s="2">
        <v>42620.4653587963</v>
      </c>
      <c r="D92" s="1">
        <v>1</v>
      </c>
      <c r="E92" s="1">
        <v>0</v>
      </c>
      <c r="F92" s="1">
        <v>0</v>
      </c>
      <c r="G92" s="1">
        <v>763227720</v>
      </c>
      <c r="H92" s="1">
        <v>298846712</v>
      </c>
      <c r="I92" s="1">
        <v>959</v>
      </c>
      <c r="J92" s="1">
        <v>10473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82951</v>
      </c>
      <c r="Q92" s="1">
        <v>398708</v>
      </c>
      <c r="R92" s="1">
        <v>106469</v>
      </c>
      <c r="S92" s="1">
        <v>6</v>
      </c>
      <c r="T92" s="1">
        <v>7</v>
      </c>
      <c r="U92" s="1">
        <v>87</v>
      </c>
    </row>
    <row r="93" spans="3:21">
      <c r="C93" s="2">
        <v>42620.4653703704</v>
      </c>
      <c r="D93" s="1">
        <v>0</v>
      </c>
      <c r="E93" s="1">
        <v>0</v>
      </c>
      <c r="F93" s="1">
        <v>0</v>
      </c>
      <c r="G93" s="1">
        <v>763051976</v>
      </c>
      <c r="H93" s="1">
        <v>298719440</v>
      </c>
      <c r="I93" s="1">
        <v>781</v>
      </c>
      <c r="J93" s="1">
        <v>6194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67982</v>
      </c>
      <c r="Q93" s="1">
        <v>399324</v>
      </c>
      <c r="R93" s="1">
        <v>83380</v>
      </c>
      <c r="S93" s="1">
        <v>5</v>
      </c>
      <c r="T93" s="1">
        <v>6</v>
      </c>
      <c r="U93" s="1">
        <v>89</v>
      </c>
    </row>
    <row r="94" spans="3:21">
      <c r="C94" s="2">
        <v>42620.4653819444</v>
      </c>
      <c r="D94" s="1">
        <v>1</v>
      </c>
      <c r="E94" s="1">
        <v>0</v>
      </c>
      <c r="F94" s="1">
        <v>0</v>
      </c>
      <c r="G94" s="1">
        <v>762968496</v>
      </c>
      <c r="H94" s="1">
        <v>298625664</v>
      </c>
      <c r="I94" s="1">
        <v>3943</v>
      </c>
      <c r="J94" s="1">
        <v>31146</v>
      </c>
      <c r="K94" s="1">
        <v>104</v>
      </c>
      <c r="L94" s="1">
        <v>0</v>
      </c>
      <c r="M94" s="1">
        <v>0</v>
      </c>
      <c r="N94" s="1">
        <v>0</v>
      </c>
      <c r="O94" s="1">
        <v>0</v>
      </c>
      <c r="P94" s="1">
        <v>63104</v>
      </c>
      <c r="Q94" s="1">
        <v>354643</v>
      </c>
      <c r="R94" s="1">
        <v>70258</v>
      </c>
      <c r="S94" s="1">
        <v>6</v>
      </c>
      <c r="T94" s="1">
        <v>8</v>
      </c>
      <c r="U94" s="1">
        <v>86</v>
      </c>
    </row>
    <row r="95" spans="3:21">
      <c r="C95" s="2">
        <v>42620.4653935185</v>
      </c>
      <c r="D95" s="1">
        <v>4</v>
      </c>
      <c r="E95" s="1">
        <v>1</v>
      </c>
      <c r="F95" s="1">
        <v>0</v>
      </c>
      <c r="G95" s="1">
        <v>763926496</v>
      </c>
      <c r="H95" s="1">
        <v>298906656</v>
      </c>
      <c r="I95" s="1">
        <v>1827</v>
      </c>
      <c r="J95" s="1">
        <v>21731</v>
      </c>
      <c r="K95" s="1">
        <v>22</v>
      </c>
      <c r="L95" s="1">
        <v>0</v>
      </c>
      <c r="M95" s="1">
        <v>0</v>
      </c>
      <c r="N95" s="1">
        <v>0</v>
      </c>
      <c r="O95" s="1">
        <v>0</v>
      </c>
      <c r="P95" s="1">
        <v>69936</v>
      </c>
      <c r="Q95" s="1">
        <v>427438</v>
      </c>
      <c r="R95" s="1">
        <v>87712</v>
      </c>
      <c r="S95" s="1">
        <v>6</v>
      </c>
      <c r="T95" s="1">
        <v>8</v>
      </c>
      <c r="U95" s="1">
        <v>86</v>
      </c>
    </row>
    <row r="96" spans="3:21">
      <c r="C96" s="2">
        <v>42620.4654050926</v>
      </c>
      <c r="D96" s="1">
        <v>2</v>
      </c>
      <c r="E96" s="1">
        <v>0</v>
      </c>
      <c r="F96" s="1">
        <v>0</v>
      </c>
      <c r="G96" s="1">
        <v>763857064</v>
      </c>
      <c r="H96" s="1">
        <v>298888904</v>
      </c>
      <c r="I96" s="1">
        <v>963</v>
      </c>
      <c r="J96" s="1">
        <v>13552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80605</v>
      </c>
      <c r="Q96" s="1">
        <v>418526</v>
      </c>
      <c r="R96" s="1">
        <v>97185</v>
      </c>
      <c r="S96" s="1">
        <v>6</v>
      </c>
      <c r="T96" s="1">
        <v>8</v>
      </c>
      <c r="U96" s="1">
        <v>86</v>
      </c>
    </row>
    <row r="97" spans="3:21">
      <c r="C97" s="2">
        <v>42620.4654166667</v>
      </c>
      <c r="D97" s="1">
        <v>1</v>
      </c>
      <c r="E97" s="1">
        <v>1</v>
      </c>
      <c r="F97" s="1">
        <v>0</v>
      </c>
      <c r="G97" s="1">
        <v>764014632</v>
      </c>
      <c r="H97" s="1">
        <v>298915488</v>
      </c>
      <c r="I97" s="1">
        <v>797</v>
      </c>
      <c r="J97" s="1">
        <v>7600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86964</v>
      </c>
      <c r="Q97" s="1">
        <v>385619</v>
      </c>
      <c r="R97" s="1">
        <v>102044</v>
      </c>
      <c r="S97" s="1">
        <v>6</v>
      </c>
      <c r="T97" s="1">
        <v>8</v>
      </c>
      <c r="U97" s="1">
        <v>86</v>
      </c>
    </row>
    <row r="98" spans="3:21">
      <c r="C98" s="2">
        <v>42620.4654282407</v>
      </c>
      <c r="D98" s="1">
        <v>0</v>
      </c>
      <c r="E98" s="1">
        <v>0</v>
      </c>
      <c r="F98" s="1">
        <v>0</v>
      </c>
      <c r="G98" s="1">
        <v>763925208</v>
      </c>
      <c r="H98" s="1">
        <v>298825024</v>
      </c>
      <c r="I98" s="1">
        <v>186</v>
      </c>
      <c r="J98" s="1">
        <v>3218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73404</v>
      </c>
      <c r="Q98" s="1">
        <v>427392</v>
      </c>
      <c r="R98" s="1">
        <v>86005</v>
      </c>
      <c r="S98" s="1">
        <v>6</v>
      </c>
      <c r="T98" s="1">
        <v>7</v>
      </c>
      <c r="U98" s="1">
        <v>86</v>
      </c>
    </row>
    <row r="99" spans="3:21">
      <c r="C99" s="2">
        <v>42620.4654398148</v>
      </c>
      <c r="D99" s="1">
        <v>0</v>
      </c>
      <c r="E99" s="1">
        <v>0</v>
      </c>
      <c r="F99" s="1">
        <v>0</v>
      </c>
      <c r="G99" s="1">
        <v>763771472</v>
      </c>
      <c r="H99" s="1">
        <v>298681032</v>
      </c>
      <c r="I99" s="1">
        <v>2050</v>
      </c>
      <c r="J99" s="1">
        <v>20057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74664</v>
      </c>
      <c r="Q99" s="1">
        <v>508790</v>
      </c>
      <c r="R99" s="1">
        <v>97557</v>
      </c>
      <c r="S99" s="1">
        <v>7</v>
      </c>
      <c r="T99" s="1">
        <v>8</v>
      </c>
      <c r="U99" s="1">
        <v>85</v>
      </c>
    </row>
    <row r="100" spans="3:21">
      <c r="C100" s="2">
        <v>42620.4654513889</v>
      </c>
      <c r="D100" s="1">
        <v>0</v>
      </c>
      <c r="E100" s="1">
        <v>0</v>
      </c>
      <c r="F100" s="1">
        <v>0</v>
      </c>
      <c r="G100" s="1">
        <v>763840360</v>
      </c>
      <c r="H100" s="1">
        <v>298725928</v>
      </c>
      <c r="I100" s="1">
        <v>1996</v>
      </c>
      <c r="J100" s="1">
        <v>19267</v>
      </c>
      <c r="K100" s="1">
        <v>22</v>
      </c>
      <c r="L100" s="1">
        <v>0</v>
      </c>
      <c r="M100" s="1">
        <v>0</v>
      </c>
      <c r="N100" s="1">
        <v>0</v>
      </c>
      <c r="O100" s="1">
        <v>0</v>
      </c>
      <c r="P100" s="1">
        <v>71360</v>
      </c>
      <c r="Q100" s="1">
        <v>526922</v>
      </c>
      <c r="R100" s="1">
        <v>81662</v>
      </c>
      <c r="S100" s="1">
        <v>7</v>
      </c>
      <c r="T100" s="1">
        <v>8</v>
      </c>
      <c r="U100" s="1">
        <v>85</v>
      </c>
    </row>
    <row r="101" spans="3:21">
      <c r="C101" s="2">
        <v>42620.465462963</v>
      </c>
      <c r="D101" s="1">
        <v>1</v>
      </c>
      <c r="E101" s="1">
        <v>1</v>
      </c>
      <c r="F101" s="1">
        <v>0</v>
      </c>
      <c r="G101" s="1">
        <v>763917520</v>
      </c>
      <c r="H101" s="1">
        <v>298822056</v>
      </c>
      <c r="I101" s="1">
        <v>2970</v>
      </c>
      <c r="J101" s="1">
        <v>28441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76586</v>
      </c>
      <c r="Q101" s="1">
        <v>431757</v>
      </c>
      <c r="R101" s="1">
        <v>90849</v>
      </c>
      <c r="S101" s="1">
        <v>6</v>
      </c>
      <c r="T101" s="1">
        <v>8</v>
      </c>
      <c r="U101" s="1">
        <v>86</v>
      </c>
    </row>
    <row r="102" spans="3:21">
      <c r="C102" s="2">
        <v>42620.465474537</v>
      </c>
      <c r="D102" s="1">
        <v>2</v>
      </c>
      <c r="E102" s="1">
        <v>0</v>
      </c>
      <c r="F102" s="1">
        <v>0</v>
      </c>
      <c r="G102" s="1">
        <v>763915048</v>
      </c>
      <c r="H102" s="1">
        <v>298795608</v>
      </c>
      <c r="I102" s="1">
        <v>3586</v>
      </c>
      <c r="J102" s="1">
        <v>39761</v>
      </c>
      <c r="K102" s="1">
        <v>8</v>
      </c>
      <c r="L102" s="1">
        <v>0</v>
      </c>
      <c r="M102" s="1">
        <v>0</v>
      </c>
      <c r="N102" s="1">
        <v>0</v>
      </c>
      <c r="O102" s="1">
        <v>0</v>
      </c>
      <c r="P102" s="1">
        <v>74953</v>
      </c>
      <c r="Q102" s="1">
        <v>517674</v>
      </c>
      <c r="R102" s="1">
        <v>86510</v>
      </c>
      <c r="S102" s="1">
        <v>7</v>
      </c>
      <c r="T102" s="1">
        <v>8</v>
      </c>
      <c r="U102" s="1">
        <v>85</v>
      </c>
    </row>
    <row r="103" spans="3:21">
      <c r="C103" s="2">
        <v>42620.4654861111</v>
      </c>
      <c r="D103" s="1">
        <v>1</v>
      </c>
      <c r="E103" s="1">
        <v>0</v>
      </c>
      <c r="F103" s="1">
        <v>0</v>
      </c>
      <c r="G103" s="1">
        <v>763845544</v>
      </c>
      <c r="H103" s="1">
        <v>298763144</v>
      </c>
      <c r="I103" s="1">
        <v>1865</v>
      </c>
      <c r="J103" s="1">
        <v>19067</v>
      </c>
      <c r="K103" s="1">
        <v>45</v>
      </c>
      <c r="L103" s="1">
        <v>0</v>
      </c>
      <c r="M103" s="1">
        <v>0</v>
      </c>
      <c r="N103" s="1">
        <v>0</v>
      </c>
      <c r="O103" s="1">
        <v>0</v>
      </c>
      <c r="P103" s="1">
        <v>73542</v>
      </c>
      <c r="Q103" s="1">
        <v>514941</v>
      </c>
      <c r="R103" s="1">
        <v>79816</v>
      </c>
      <c r="S103" s="1">
        <v>7</v>
      </c>
      <c r="T103" s="1">
        <v>8</v>
      </c>
      <c r="U103" s="1">
        <v>85</v>
      </c>
    </row>
    <row r="104" spans="3:21">
      <c r="C104" s="2">
        <v>42620.4654976852</v>
      </c>
      <c r="D104" s="1">
        <v>1</v>
      </c>
      <c r="E104" s="1">
        <v>0</v>
      </c>
      <c r="F104" s="1">
        <v>0</v>
      </c>
      <c r="G104" s="1">
        <v>763733944</v>
      </c>
      <c r="H104" s="1">
        <v>298617424</v>
      </c>
      <c r="I104" s="1">
        <v>2982</v>
      </c>
      <c r="J104" s="1">
        <v>22030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67371</v>
      </c>
      <c r="Q104" s="1">
        <v>583521</v>
      </c>
      <c r="R104" s="1">
        <v>76760</v>
      </c>
      <c r="S104" s="1">
        <v>7</v>
      </c>
      <c r="T104" s="1">
        <v>8</v>
      </c>
      <c r="U104" s="1">
        <v>84</v>
      </c>
    </row>
    <row r="105" spans="3:21">
      <c r="C105" s="2">
        <v>42620.4655092593</v>
      </c>
      <c r="D105" s="1">
        <v>1</v>
      </c>
      <c r="E105" s="1">
        <v>1</v>
      </c>
      <c r="F105" s="1">
        <v>0</v>
      </c>
      <c r="G105" s="1">
        <v>763501448</v>
      </c>
      <c r="H105" s="1">
        <v>298419120</v>
      </c>
      <c r="I105" s="1">
        <v>2228</v>
      </c>
      <c r="J105" s="1">
        <v>21250</v>
      </c>
      <c r="K105" s="1">
        <v>99</v>
      </c>
      <c r="L105" s="1">
        <v>0</v>
      </c>
      <c r="M105" s="1">
        <v>0</v>
      </c>
      <c r="N105" s="1">
        <v>0</v>
      </c>
      <c r="O105" s="1">
        <v>0</v>
      </c>
      <c r="P105" s="1">
        <v>71543</v>
      </c>
      <c r="Q105" s="1">
        <v>553821</v>
      </c>
      <c r="R105" s="1">
        <v>81321</v>
      </c>
      <c r="S105" s="1">
        <v>8</v>
      </c>
      <c r="T105" s="1">
        <v>8</v>
      </c>
      <c r="U105" s="1">
        <v>84</v>
      </c>
    </row>
    <row r="106" spans="3:21">
      <c r="C106" s="2">
        <v>42620.4655208333</v>
      </c>
      <c r="D106" s="1">
        <v>0</v>
      </c>
      <c r="E106" s="1">
        <v>0</v>
      </c>
      <c r="F106" s="1">
        <v>0</v>
      </c>
      <c r="G106" s="1">
        <v>763380888</v>
      </c>
      <c r="H106" s="1">
        <v>298306136</v>
      </c>
      <c r="I106" s="1">
        <v>2728</v>
      </c>
      <c r="J106" s="1">
        <v>15393</v>
      </c>
      <c r="K106" s="1">
        <v>802</v>
      </c>
      <c r="L106" s="1">
        <v>0</v>
      </c>
      <c r="M106" s="1">
        <v>0</v>
      </c>
      <c r="N106" s="1">
        <v>0</v>
      </c>
      <c r="O106" s="1">
        <v>0</v>
      </c>
      <c r="P106" s="1">
        <v>81194</v>
      </c>
      <c r="Q106" s="1">
        <v>609968</v>
      </c>
      <c r="R106" s="1">
        <v>107289</v>
      </c>
      <c r="S106" s="1">
        <v>7</v>
      </c>
      <c r="T106" s="1">
        <v>8</v>
      </c>
      <c r="U106" s="1">
        <v>85</v>
      </c>
    </row>
    <row r="107" spans="3:21">
      <c r="C107" s="2">
        <v>42620.4655324074</v>
      </c>
      <c r="D107" s="1">
        <v>0</v>
      </c>
      <c r="E107" s="1">
        <v>1</v>
      </c>
      <c r="F107" s="1">
        <v>0</v>
      </c>
      <c r="G107" s="1">
        <v>763351640</v>
      </c>
      <c r="H107" s="1">
        <v>298223120</v>
      </c>
      <c r="I107" s="1">
        <v>1455</v>
      </c>
      <c r="J107" s="1">
        <v>14134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88370</v>
      </c>
      <c r="Q107" s="1">
        <v>468869</v>
      </c>
      <c r="R107" s="1">
        <v>101177</v>
      </c>
      <c r="S107" s="1">
        <v>7</v>
      </c>
      <c r="T107" s="1">
        <v>17</v>
      </c>
      <c r="U107" s="1">
        <v>76</v>
      </c>
    </row>
    <row r="108" spans="3:21">
      <c r="C108" s="2">
        <v>42620.4655439815</v>
      </c>
      <c r="D108" s="1">
        <v>0</v>
      </c>
      <c r="E108" s="1">
        <v>0</v>
      </c>
      <c r="F108" s="1">
        <v>0</v>
      </c>
      <c r="G108" s="1">
        <v>763519672</v>
      </c>
      <c r="H108" s="1">
        <v>298367432</v>
      </c>
      <c r="I108" s="1">
        <v>1566</v>
      </c>
      <c r="J108" s="1">
        <v>12693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84350</v>
      </c>
      <c r="Q108" s="1">
        <v>371597</v>
      </c>
      <c r="R108" s="1">
        <v>91735</v>
      </c>
      <c r="S108" s="1">
        <v>7</v>
      </c>
      <c r="T108" s="1">
        <v>43</v>
      </c>
      <c r="U108" s="1">
        <v>50</v>
      </c>
    </row>
    <row r="109" spans="3:21">
      <c r="C109" s="2">
        <v>42620.4664814815</v>
      </c>
      <c r="D109" s="1">
        <v>2</v>
      </c>
      <c r="E109" s="1">
        <v>0</v>
      </c>
      <c r="F109" s="1">
        <v>0</v>
      </c>
      <c r="G109" s="1">
        <v>763779216</v>
      </c>
      <c r="H109" s="1">
        <v>298514344</v>
      </c>
      <c r="I109" s="1">
        <v>3374</v>
      </c>
      <c r="J109" s="1">
        <v>48933</v>
      </c>
      <c r="K109" s="1">
        <v>7</v>
      </c>
      <c r="L109" s="1">
        <v>0</v>
      </c>
      <c r="M109" s="1">
        <v>0</v>
      </c>
      <c r="N109" s="1">
        <v>0</v>
      </c>
      <c r="O109" s="1">
        <v>0</v>
      </c>
      <c r="P109" s="1">
        <v>61038</v>
      </c>
      <c r="Q109" s="1">
        <v>576422</v>
      </c>
      <c r="R109" s="1">
        <v>70255</v>
      </c>
      <c r="S109" s="1">
        <v>6</v>
      </c>
      <c r="T109" s="1">
        <v>9</v>
      </c>
      <c r="U109" s="1">
        <v>85</v>
      </c>
    </row>
    <row r="110" spans="3:21">
      <c r="C110" s="2">
        <v>42620.4664930556</v>
      </c>
      <c r="D110" s="1">
        <v>2</v>
      </c>
      <c r="E110" s="1">
        <v>0</v>
      </c>
      <c r="F110" s="1">
        <v>0</v>
      </c>
      <c r="G110" s="1">
        <v>763938880</v>
      </c>
      <c r="H110" s="1">
        <v>298598120</v>
      </c>
      <c r="I110" s="1">
        <v>848</v>
      </c>
      <c r="J110" s="1">
        <v>14232</v>
      </c>
      <c r="K110" s="1">
        <v>23</v>
      </c>
      <c r="L110" s="1">
        <v>0</v>
      </c>
      <c r="M110" s="1">
        <v>0</v>
      </c>
      <c r="N110" s="1">
        <v>0</v>
      </c>
      <c r="O110" s="1">
        <v>0</v>
      </c>
      <c r="P110" s="1">
        <v>69088</v>
      </c>
      <c r="Q110" s="1">
        <v>511782</v>
      </c>
      <c r="R110" s="1">
        <v>84663</v>
      </c>
      <c r="S110" s="1">
        <v>6</v>
      </c>
      <c r="T110" s="1">
        <v>8</v>
      </c>
      <c r="U110" s="1">
        <v>86</v>
      </c>
    </row>
    <row r="111" spans="3:21">
      <c r="C111" s="2">
        <v>42620.4665046296</v>
      </c>
      <c r="D111" s="1">
        <v>0</v>
      </c>
      <c r="E111" s="1">
        <v>0</v>
      </c>
      <c r="F111" s="1">
        <v>0</v>
      </c>
      <c r="G111" s="1">
        <v>763846824</v>
      </c>
      <c r="H111" s="1">
        <v>298509776</v>
      </c>
      <c r="I111" s="1">
        <v>3319</v>
      </c>
      <c r="J111" s="1">
        <v>26378</v>
      </c>
      <c r="K111" s="1">
        <v>46</v>
      </c>
      <c r="L111" s="1">
        <v>0</v>
      </c>
      <c r="M111" s="1">
        <v>0</v>
      </c>
      <c r="N111" s="1">
        <v>0</v>
      </c>
      <c r="O111" s="1">
        <v>0</v>
      </c>
      <c r="P111" s="1">
        <v>68177</v>
      </c>
      <c r="Q111" s="1">
        <v>503013</v>
      </c>
      <c r="R111" s="1">
        <v>77227</v>
      </c>
      <c r="S111" s="1">
        <v>6</v>
      </c>
      <c r="T111" s="1">
        <v>9</v>
      </c>
      <c r="U111" s="1">
        <v>85</v>
      </c>
    </row>
    <row r="112" spans="3:21">
      <c r="C112" s="2">
        <v>42620.4665162037</v>
      </c>
      <c r="D112" s="1">
        <v>0</v>
      </c>
      <c r="E112" s="1">
        <v>0</v>
      </c>
      <c r="F112" s="1">
        <v>0</v>
      </c>
      <c r="G112" s="1">
        <v>763767216</v>
      </c>
      <c r="H112" s="1">
        <v>298432656</v>
      </c>
      <c r="I112" s="1">
        <v>1699</v>
      </c>
      <c r="J112" s="1">
        <v>22335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72138</v>
      </c>
      <c r="Q112" s="1">
        <v>286978</v>
      </c>
      <c r="R112" s="1">
        <v>80822</v>
      </c>
      <c r="S112" s="1">
        <v>6</v>
      </c>
      <c r="T112" s="1">
        <v>9</v>
      </c>
      <c r="U112" s="1">
        <v>85</v>
      </c>
    </row>
    <row r="113" spans="3:21">
      <c r="C113" s="2">
        <v>42620.4665277778</v>
      </c>
      <c r="D113" s="1">
        <v>2</v>
      </c>
      <c r="E113" s="1">
        <v>0</v>
      </c>
      <c r="F113" s="1">
        <v>0</v>
      </c>
      <c r="G113" s="1">
        <v>763713192</v>
      </c>
      <c r="H113" s="1">
        <v>298388720</v>
      </c>
      <c r="I113" s="1">
        <v>1690</v>
      </c>
      <c r="J113" s="1">
        <v>22978</v>
      </c>
      <c r="K113" s="1">
        <v>22</v>
      </c>
      <c r="L113" s="1">
        <v>0</v>
      </c>
      <c r="M113" s="1">
        <v>0</v>
      </c>
      <c r="N113" s="1">
        <v>0</v>
      </c>
      <c r="O113" s="1">
        <v>0</v>
      </c>
      <c r="P113" s="1">
        <v>72556</v>
      </c>
      <c r="Q113" s="1">
        <v>278158</v>
      </c>
      <c r="R113" s="1">
        <v>80146</v>
      </c>
      <c r="S113" s="1">
        <v>6</v>
      </c>
      <c r="T113" s="1">
        <v>10</v>
      </c>
      <c r="U113" s="1">
        <v>84</v>
      </c>
    </row>
    <row r="114" spans="3:21">
      <c r="C114" s="2">
        <v>42620.4665393519</v>
      </c>
      <c r="D114" s="1">
        <v>1</v>
      </c>
      <c r="E114" s="1">
        <v>1</v>
      </c>
      <c r="F114" s="1">
        <v>0</v>
      </c>
      <c r="G114" s="1">
        <v>763470480</v>
      </c>
      <c r="H114" s="1">
        <v>298140256</v>
      </c>
      <c r="I114" s="1">
        <v>2747</v>
      </c>
      <c r="J114" s="1">
        <v>27789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73421</v>
      </c>
      <c r="Q114" s="1">
        <v>362399</v>
      </c>
      <c r="R114" s="1">
        <v>84950</v>
      </c>
      <c r="S114" s="1">
        <v>7</v>
      </c>
      <c r="T114" s="1">
        <v>9</v>
      </c>
      <c r="U114" s="1">
        <v>84</v>
      </c>
    </row>
    <row r="115" spans="3:21">
      <c r="C115" s="2">
        <v>42620.4665509259</v>
      </c>
      <c r="D115" s="1">
        <v>0</v>
      </c>
      <c r="E115" s="1">
        <v>0</v>
      </c>
      <c r="F115" s="1">
        <v>0</v>
      </c>
      <c r="G115" s="1">
        <v>763540856</v>
      </c>
      <c r="H115" s="1">
        <v>298089856</v>
      </c>
      <c r="I115" s="1">
        <v>3351</v>
      </c>
      <c r="J115" s="1">
        <v>15230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65087</v>
      </c>
      <c r="Q115" s="1">
        <v>391479</v>
      </c>
      <c r="R115" s="1">
        <v>70457</v>
      </c>
      <c r="S115" s="1">
        <v>7</v>
      </c>
      <c r="T115" s="1">
        <v>8</v>
      </c>
      <c r="U115" s="1">
        <v>86</v>
      </c>
    </row>
    <row r="116" spans="3:21">
      <c r="C116" s="2">
        <v>42620.4665625</v>
      </c>
      <c r="D116" s="1">
        <v>1</v>
      </c>
      <c r="E116" s="1">
        <v>1</v>
      </c>
      <c r="F116" s="1">
        <v>0</v>
      </c>
      <c r="G116" s="1">
        <v>763482280</v>
      </c>
      <c r="H116" s="1">
        <v>298022768</v>
      </c>
      <c r="I116" s="1">
        <v>1956</v>
      </c>
      <c r="J116" s="1">
        <v>8412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63038</v>
      </c>
      <c r="Q116" s="1">
        <v>519533</v>
      </c>
      <c r="R116" s="1">
        <v>67808</v>
      </c>
      <c r="S116" s="1">
        <v>7</v>
      </c>
      <c r="T116" s="1">
        <v>7</v>
      </c>
      <c r="U116" s="1">
        <v>86</v>
      </c>
    </row>
    <row r="117" spans="3:21">
      <c r="C117" s="2">
        <v>42620.4665740741</v>
      </c>
      <c r="D117" s="1">
        <v>2</v>
      </c>
      <c r="E117" s="1">
        <v>0</v>
      </c>
      <c r="F117" s="1">
        <v>0</v>
      </c>
      <c r="G117" s="1">
        <v>763600928</v>
      </c>
      <c r="H117" s="1">
        <v>298249136</v>
      </c>
      <c r="I117" s="1">
        <v>2184</v>
      </c>
      <c r="J117" s="1">
        <v>12193</v>
      </c>
      <c r="K117" s="1">
        <v>45</v>
      </c>
      <c r="L117" s="1">
        <v>0</v>
      </c>
      <c r="M117" s="1">
        <v>0</v>
      </c>
      <c r="N117" s="1">
        <v>0</v>
      </c>
      <c r="O117" s="1">
        <v>0</v>
      </c>
      <c r="P117" s="1">
        <v>76708</v>
      </c>
      <c r="Q117" s="1">
        <v>475422</v>
      </c>
      <c r="R117" s="1">
        <v>84617</v>
      </c>
      <c r="S117" s="1">
        <v>6</v>
      </c>
      <c r="T117" s="1">
        <v>14</v>
      </c>
      <c r="U117" s="1">
        <v>80</v>
      </c>
    </row>
    <row r="118" spans="3:21">
      <c r="C118" s="2">
        <v>42620.4665856482</v>
      </c>
      <c r="D118" s="1">
        <v>1</v>
      </c>
      <c r="E118" s="1">
        <v>1</v>
      </c>
      <c r="F118" s="1">
        <v>0</v>
      </c>
      <c r="G118" s="1">
        <v>763543832</v>
      </c>
      <c r="H118" s="1">
        <v>298190672</v>
      </c>
      <c r="I118" s="1">
        <v>4664</v>
      </c>
      <c r="J118" s="1">
        <v>24349</v>
      </c>
      <c r="K118" s="1">
        <v>45</v>
      </c>
      <c r="L118" s="1">
        <v>0</v>
      </c>
      <c r="M118" s="1">
        <v>0</v>
      </c>
      <c r="N118" s="1">
        <v>0</v>
      </c>
      <c r="O118" s="1">
        <v>0</v>
      </c>
      <c r="P118" s="1">
        <v>76761</v>
      </c>
      <c r="Q118" s="1">
        <v>443379</v>
      </c>
      <c r="R118" s="1">
        <v>75421</v>
      </c>
      <c r="S118" s="1">
        <v>6</v>
      </c>
      <c r="T118" s="1">
        <v>22</v>
      </c>
      <c r="U118" s="1">
        <v>72</v>
      </c>
    </row>
    <row r="119" spans="3:21">
      <c r="C119" s="2">
        <v>42620.4665972222</v>
      </c>
      <c r="D119" s="1">
        <v>89</v>
      </c>
      <c r="E119" s="1">
        <v>0</v>
      </c>
      <c r="F119" s="1">
        <v>0</v>
      </c>
      <c r="G119" s="1">
        <v>763485080</v>
      </c>
      <c r="H119" s="1">
        <v>298138136</v>
      </c>
      <c r="I119" s="1">
        <v>2741</v>
      </c>
      <c r="J119" s="1">
        <v>12066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70132</v>
      </c>
      <c r="Q119" s="1">
        <v>456935</v>
      </c>
      <c r="R119" s="1">
        <v>63545</v>
      </c>
      <c r="S119" s="1">
        <v>6</v>
      </c>
      <c r="T119" s="1">
        <v>28</v>
      </c>
      <c r="U119" s="1">
        <v>66</v>
      </c>
    </row>
    <row r="120" spans="3:21">
      <c r="C120" s="2">
        <v>42620.4666087963</v>
      </c>
      <c r="D120" s="1">
        <v>2</v>
      </c>
      <c r="E120" s="1">
        <v>1</v>
      </c>
      <c r="F120" s="1">
        <v>0</v>
      </c>
      <c r="G120" s="1">
        <v>763412720</v>
      </c>
      <c r="H120" s="1">
        <v>298121984</v>
      </c>
      <c r="I120" s="1">
        <v>3170</v>
      </c>
      <c r="J120" s="1">
        <v>15994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76612</v>
      </c>
      <c r="Q120" s="1">
        <v>402119</v>
      </c>
      <c r="R120" s="1">
        <v>79820</v>
      </c>
      <c r="S120" s="1">
        <v>6</v>
      </c>
      <c r="T120" s="1">
        <v>51</v>
      </c>
      <c r="U120" s="1">
        <v>43</v>
      </c>
    </row>
    <row r="121" spans="3:21">
      <c r="C121" s="2">
        <v>42620.4666203704</v>
      </c>
      <c r="D121" s="1">
        <v>1</v>
      </c>
      <c r="E121" s="1">
        <v>0</v>
      </c>
      <c r="F121" s="1">
        <v>0</v>
      </c>
      <c r="G121" s="1">
        <v>763302992</v>
      </c>
      <c r="H121" s="1">
        <v>298004992</v>
      </c>
      <c r="I121" s="1">
        <v>6299</v>
      </c>
      <c r="J121" s="1">
        <v>22198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66216</v>
      </c>
      <c r="Q121" s="1">
        <v>415712</v>
      </c>
      <c r="R121" s="1">
        <v>69252</v>
      </c>
      <c r="S121" s="1">
        <v>7</v>
      </c>
      <c r="T121" s="1">
        <v>12</v>
      </c>
      <c r="U121" s="1">
        <v>82</v>
      </c>
    </row>
    <row r="122" spans="3:21">
      <c r="C122" s="2">
        <v>42620.4666319444</v>
      </c>
      <c r="D122" s="1">
        <v>1</v>
      </c>
      <c r="E122" s="1">
        <v>1</v>
      </c>
      <c r="F122" s="1">
        <v>0</v>
      </c>
      <c r="G122" s="1">
        <v>763369304</v>
      </c>
      <c r="H122" s="1">
        <v>298016952</v>
      </c>
      <c r="I122" s="1">
        <v>4497</v>
      </c>
      <c r="J122" s="1">
        <v>25248</v>
      </c>
      <c r="K122" s="1">
        <v>67</v>
      </c>
      <c r="L122" s="1">
        <v>0</v>
      </c>
      <c r="M122" s="1">
        <v>0</v>
      </c>
      <c r="N122" s="1">
        <v>0</v>
      </c>
      <c r="O122" s="1">
        <v>0</v>
      </c>
      <c r="P122" s="1">
        <v>75654</v>
      </c>
      <c r="Q122" s="1">
        <v>478560</v>
      </c>
      <c r="R122" s="1">
        <v>108441</v>
      </c>
      <c r="S122" s="1">
        <v>7</v>
      </c>
      <c r="T122" s="1">
        <v>9</v>
      </c>
      <c r="U122" s="1">
        <v>84</v>
      </c>
    </row>
    <row r="123" spans="3:21">
      <c r="C123" s="2">
        <v>42620.4666435185</v>
      </c>
      <c r="D123" s="1">
        <v>3</v>
      </c>
      <c r="E123" s="1">
        <v>0</v>
      </c>
      <c r="F123" s="1">
        <v>0</v>
      </c>
      <c r="G123" s="1">
        <v>763123096</v>
      </c>
      <c r="H123" s="1">
        <v>297905632</v>
      </c>
      <c r="I123" s="1">
        <v>4212</v>
      </c>
      <c r="J123" s="1">
        <v>19517</v>
      </c>
      <c r="K123" s="1">
        <v>22</v>
      </c>
      <c r="L123" s="1">
        <v>0</v>
      </c>
      <c r="M123" s="1">
        <v>0</v>
      </c>
      <c r="N123" s="1">
        <v>0</v>
      </c>
      <c r="O123" s="1">
        <v>0</v>
      </c>
      <c r="P123" s="1">
        <v>72312</v>
      </c>
      <c r="Q123" s="1">
        <v>449119</v>
      </c>
      <c r="R123" s="1">
        <v>103066</v>
      </c>
      <c r="S123" s="1">
        <v>6</v>
      </c>
      <c r="T123" s="1">
        <v>12</v>
      </c>
      <c r="U123" s="1">
        <v>82</v>
      </c>
    </row>
    <row r="124" spans="3:21">
      <c r="C124" s="2">
        <v>42620.4666550926</v>
      </c>
      <c r="D124" s="1">
        <v>540</v>
      </c>
      <c r="E124" s="1">
        <v>0</v>
      </c>
      <c r="F124" s="1">
        <v>0</v>
      </c>
      <c r="G124" s="1">
        <v>763266104</v>
      </c>
      <c r="H124" s="1">
        <v>297966656</v>
      </c>
      <c r="I124" s="1">
        <v>4230</v>
      </c>
      <c r="J124" s="1">
        <v>14979</v>
      </c>
      <c r="K124" s="1">
        <v>22</v>
      </c>
      <c r="L124" s="1">
        <v>0</v>
      </c>
      <c r="M124" s="1">
        <v>0</v>
      </c>
      <c r="N124" s="1">
        <v>0</v>
      </c>
      <c r="O124" s="1">
        <v>0</v>
      </c>
      <c r="P124" s="1">
        <v>74504</v>
      </c>
      <c r="Q124" s="1">
        <v>454988</v>
      </c>
      <c r="R124" s="1">
        <v>109478</v>
      </c>
      <c r="S124" s="1">
        <v>6</v>
      </c>
      <c r="T124" s="1">
        <v>17</v>
      </c>
      <c r="U124" s="1">
        <v>76</v>
      </c>
    </row>
    <row r="125" spans="3:21">
      <c r="C125" s="2">
        <v>42620.4666666667</v>
      </c>
      <c r="D125" s="1">
        <v>0</v>
      </c>
      <c r="E125" s="1">
        <v>1</v>
      </c>
      <c r="F125" s="1">
        <v>0</v>
      </c>
      <c r="G125" s="1">
        <v>763144672</v>
      </c>
      <c r="H125" s="1">
        <v>297861728</v>
      </c>
      <c r="I125" s="1">
        <v>4016</v>
      </c>
      <c r="J125" s="1">
        <v>24375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86408</v>
      </c>
      <c r="Q125" s="1">
        <v>375285</v>
      </c>
      <c r="R125" s="1">
        <v>105175</v>
      </c>
      <c r="S125" s="1">
        <v>7</v>
      </c>
      <c r="T125" s="1">
        <v>13</v>
      </c>
      <c r="U125" s="1">
        <v>80</v>
      </c>
    </row>
    <row r="126" spans="3:21">
      <c r="C126" s="2">
        <v>42620.4666782407</v>
      </c>
      <c r="D126" s="1">
        <v>0</v>
      </c>
      <c r="E126" s="1">
        <v>0</v>
      </c>
      <c r="F126" s="1">
        <v>0</v>
      </c>
      <c r="G126" s="1">
        <v>763218824</v>
      </c>
      <c r="H126" s="1">
        <v>297865128</v>
      </c>
      <c r="I126" s="1">
        <v>3488</v>
      </c>
      <c r="J126" s="1">
        <v>15426</v>
      </c>
      <c r="K126" s="1">
        <v>23</v>
      </c>
      <c r="L126" s="1">
        <v>0</v>
      </c>
      <c r="M126" s="1">
        <v>0</v>
      </c>
      <c r="N126" s="1">
        <v>0</v>
      </c>
      <c r="O126" s="1">
        <v>0</v>
      </c>
      <c r="P126" s="1">
        <v>84244</v>
      </c>
      <c r="Q126" s="1">
        <v>321016</v>
      </c>
      <c r="R126" s="1">
        <v>99069</v>
      </c>
      <c r="S126" s="1">
        <v>7</v>
      </c>
      <c r="T126" s="1">
        <v>11</v>
      </c>
      <c r="U126" s="1">
        <v>83</v>
      </c>
    </row>
    <row r="127" spans="3:21">
      <c r="C127" s="2">
        <v>42620.4666898148</v>
      </c>
      <c r="D127" s="1">
        <v>0</v>
      </c>
      <c r="E127" s="1">
        <v>1</v>
      </c>
      <c r="F127" s="1">
        <v>0</v>
      </c>
      <c r="G127" s="1">
        <v>763192400</v>
      </c>
      <c r="H127" s="1">
        <v>297827152</v>
      </c>
      <c r="I127" s="1">
        <v>3262</v>
      </c>
      <c r="J127" s="1">
        <v>18818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91488</v>
      </c>
      <c r="Q127" s="1">
        <v>352414</v>
      </c>
      <c r="R127" s="1">
        <v>107058</v>
      </c>
      <c r="S127" s="1">
        <v>6</v>
      </c>
      <c r="T127" s="1">
        <v>11</v>
      </c>
      <c r="U127" s="1">
        <v>82</v>
      </c>
    </row>
    <row r="128" spans="3:21">
      <c r="C128" s="2">
        <v>42620.4678472222</v>
      </c>
      <c r="D128" s="1">
        <v>1</v>
      </c>
      <c r="E128" s="1">
        <v>0</v>
      </c>
      <c r="F128" s="1">
        <v>0</v>
      </c>
      <c r="G128" s="1">
        <v>763345496</v>
      </c>
      <c r="H128" s="1">
        <v>298053960</v>
      </c>
      <c r="I128" s="1">
        <v>3703</v>
      </c>
      <c r="J128" s="1">
        <v>36521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63821</v>
      </c>
      <c r="Q128" s="1">
        <v>947638</v>
      </c>
      <c r="R128" s="1">
        <v>97568</v>
      </c>
      <c r="S128" s="1">
        <v>6</v>
      </c>
      <c r="T128" s="1">
        <v>10</v>
      </c>
      <c r="U128" s="1">
        <v>85</v>
      </c>
    </row>
    <row r="129" spans="3:21">
      <c r="C129" s="2">
        <v>42620.4678587963</v>
      </c>
      <c r="D129" s="1">
        <v>1</v>
      </c>
      <c r="E129" s="1">
        <v>0</v>
      </c>
      <c r="F129" s="1">
        <v>0</v>
      </c>
      <c r="G129" s="1">
        <v>763391544</v>
      </c>
      <c r="H129" s="1">
        <v>298091560</v>
      </c>
      <c r="I129" s="1">
        <v>1514</v>
      </c>
      <c r="J129" s="1">
        <v>16884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82030</v>
      </c>
      <c r="Q129" s="1">
        <v>898496</v>
      </c>
      <c r="R129" s="1">
        <v>124214</v>
      </c>
      <c r="S129" s="1">
        <v>6</v>
      </c>
      <c r="T129" s="1">
        <v>11</v>
      </c>
      <c r="U129" s="1">
        <v>83</v>
      </c>
    </row>
    <row r="130" spans="3:21">
      <c r="C130" s="2">
        <v>42620.4678703704</v>
      </c>
      <c r="D130" s="1">
        <v>1</v>
      </c>
      <c r="E130" s="1">
        <v>0</v>
      </c>
      <c r="F130" s="1">
        <v>0</v>
      </c>
      <c r="G130" s="1">
        <v>763371288</v>
      </c>
      <c r="H130" s="1">
        <v>298088768</v>
      </c>
      <c r="I130" s="1">
        <v>421</v>
      </c>
      <c r="J130" s="1">
        <v>5028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90467</v>
      </c>
      <c r="Q130" s="1">
        <v>893881</v>
      </c>
      <c r="R130" s="1">
        <v>133307</v>
      </c>
      <c r="S130" s="1">
        <v>6</v>
      </c>
      <c r="T130" s="1">
        <v>10</v>
      </c>
      <c r="U130" s="1">
        <v>84</v>
      </c>
    </row>
    <row r="131" spans="3:21">
      <c r="C131" s="2">
        <v>42620.4678819444</v>
      </c>
      <c r="D131" s="1">
        <v>1</v>
      </c>
      <c r="E131" s="1">
        <v>0</v>
      </c>
      <c r="F131" s="1">
        <v>0</v>
      </c>
      <c r="G131" s="1">
        <v>763290888</v>
      </c>
      <c r="H131" s="1">
        <v>298048064</v>
      </c>
      <c r="I131" s="1">
        <v>2487</v>
      </c>
      <c r="J131" s="1">
        <v>15002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81121</v>
      </c>
      <c r="Q131" s="1">
        <v>963817</v>
      </c>
      <c r="R131" s="1">
        <v>120639</v>
      </c>
      <c r="S131" s="1">
        <v>6</v>
      </c>
      <c r="T131" s="1">
        <v>9</v>
      </c>
      <c r="U131" s="1">
        <v>85</v>
      </c>
    </row>
    <row r="132" spans="3:21">
      <c r="C132" s="2">
        <v>42620.4678935185</v>
      </c>
      <c r="D132" s="1">
        <v>1</v>
      </c>
      <c r="E132" s="1">
        <v>0</v>
      </c>
      <c r="F132" s="1">
        <v>0</v>
      </c>
      <c r="G132" s="1">
        <v>763296808</v>
      </c>
      <c r="H132" s="1">
        <v>297946536</v>
      </c>
      <c r="I132" s="1">
        <v>966</v>
      </c>
      <c r="J132" s="1">
        <v>10995</v>
      </c>
      <c r="K132" s="1">
        <v>22</v>
      </c>
      <c r="L132" s="1">
        <v>0</v>
      </c>
      <c r="M132" s="1">
        <v>0</v>
      </c>
      <c r="N132" s="1">
        <v>0</v>
      </c>
      <c r="O132" s="1">
        <v>0</v>
      </c>
      <c r="P132" s="1">
        <v>77497</v>
      </c>
      <c r="Q132" s="1">
        <v>948836</v>
      </c>
      <c r="R132" s="1">
        <v>116254</v>
      </c>
      <c r="S132" s="1">
        <v>6</v>
      </c>
      <c r="T132" s="1">
        <v>10</v>
      </c>
      <c r="U132" s="1">
        <v>84</v>
      </c>
    </row>
    <row r="133" spans="3:21">
      <c r="C133" s="2">
        <v>42620.4679050926</v>
      </c>
      <c r="D133" s="1">
        <v>2</v>
      </c>
      <c r="E133" s="1">
        <v>0</v>
      </c>
      <c r="F133" s="1">
        <v>0</v>
      </c>
      <c r="G133" s="1">
        <v>763251632</v>
      </c>
      <c r="H133" s="1">
        <v>297903848</v>
      </c>
      <c r="I133" s="1">
        <v>2059</v>
      </c>
      <c r="J133" s="1">
        <v>25924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85470</v>
      </c>
      <c r="Q133" s="1">
        <v>934271</v>
      </c>
      <c r="R133" s="1">
        <v>123712</v>
      </c>
      <c r="S133" s="1">
        <v>7</v>
      </c>
      <c r="T133" s="1">
        <v>13</v>
      </c>
      <c r="U133" s="1">
        <v>81</v>
      </c>
    </row>
    <row r="134" spans="3:21">
      <c r="C134" s="2">
        <v>42620.4679166667</v>
      </c>
      <c r="D134" s="1">
        <v>1</v>
      </c>
      <c r="E134" s="1">
        <v>0</v>
      </c>
      <c r="F134" s="1">
        <v>0</v>
      </c>
      <c r="G134" s="1">
        <v>763177560</v>
      </c>
      <c r="H134" s="1">
        <v>297752192</v>
      </c>
      <c r="I134" s="1">
        <v>1326</v>
      </c>
      <c r="J134" s="1">
        <v>13653</v>
      </c>
      <c r="K134" s="1">
        <v>44</v>
      </c>
      <c r="L134" s="1">
        <v>0</v>
      </c>
      <c r="M134" s="1">
        <v>0</v>
      </c>
      <c r="N134" s="1">
        <v>0</v>
      </c>
      <c r="O134" s="1">
        <v>0</v>
      </c>
      <c r="P134" s="1">
        <v>80467</v>
      </c>
      <c r="Q134" s="1">
        <v>924517</v>
      </c>
      <c r="R134" s="1">
        <v>116546</v>
      </c>
      <c r="S134" s="1">
        <v>6</v>
      </c>
      <c r="T134" s="1">
        <v>10</v>
      </c>
      <c r="U134" s="1">
        <v>84</v>
      </c>
    </row>
    <row r="135" spans="3:21">
      <c r="C135" s="2">
        <v>42620.4679282407</v>
      </c>
      <c r="D135" s="1">
        <v>1</v>
      </c>
      <c r="E135" s="1">
        <v>0</v>
      </c>
      <c r="F135" s="1">
        <v>0</v>
      </c>
      <c r="G135" s="1">
        <v>763108064</v>
      </c>
      <c r="H135" s="1">
        <v>297671920</v>
      </c>
      <c r="I135" s="1">
        <v>708</v>
      </c>
      <c r="J135" s="1">
        <v>5083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83347</v>
      </c>
      <c r="Q135" s="1">
        <v>992750</v>
      </c>
      <c r="R135" s="1">
        <v>119085</v>
      </c>
      <c r="S135" s="1">
        <v>6</v>
      </c>
      <c r="T135" s="1">
        <v>9</v>
      </c>
      <c r="U135" s="1">
        <v>85</v>
      </c>
    </row>
    <row r="136" spans="3:21">
      <c r="C136" s="2">
        <v>42620.4679398148</v>
      </c>
      <c r="D136" s="1">
        <v>1</v>
      </c>
      <c r="E136" s="1">
        <v>1</v>
      </c>
      <c r="F136" s="1">
        <v>0</v>
      </c>
      <c r="G136" s="1">
        <v>763223016</v>
      </c>
      <c r="H136" s="1">
        <v>297879152</v>
      </c>
      <c r="I136" s="1">
        <v>1153</v>
      </c>
      <c r="J136" s="1">
        <v>8280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76073</v>
      </c>
      <c r="Q136" s="1">
        <v>978163</v>
      </c>
      <c r="R136" s="1">
        <v>106943</v>
      </c>
      <c r="S136" s="1">
        <v>6</v>
      </c>
      <c r="T136" s="1">
        <v>8</v>
      </c>
      <c r="U136" s="1">
        <v>86</v>
      </c>
    </row>
    <row r="137" spans="3:21">
      <c r="C137" s="2">
        <v>42620.4679513889</v>
      </c>
      <c r="D137" s="1">
        <v>1</v>
      </c>
      <c r="E137" s="1">
        <v>0</v>
      </c>
      <c r="F137" s="1">
        <v>0</v>
      </c>
      <c r="G137" s="1">
        <v>763183328</v>
      </c>
      <c r="H137" s="1">
        <v>297862216</v>
      </c>
      <c r="I137" s="1">
        <v>821</v>
      </c>
      <c r="J137" s="1">
        <v>8805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79995</v>
      </c>
      <c r="Q137" s="1">
        <v>861594</v>
      </c>
      <c r="R137" s="1">
        <v>113290</v>
      </c>
      <c r="S137" s="1">
        <v>5</v>
      </c>
      <c r="T137" s="1">
        <v>8</v>
      </c>
      <c r="U137" s="1">
        <v>87</v>
      </c>
    </row>
    <row r="138" spans="3:21">
      <c r="C138" s="2">
        <v>42620.467962963</v>
      </c>
      <c r="D138" s="1">
        <v>0</v>
      </c>
      <c r="E138" s="1">
        <v>0</v>
      </c>
      <c r="F138" s="1">
        <v>0</v>
      </c>
      <c r="G138" s="1">
        <v>763149920</v>
      </c>
      <c r="H138" s="1">
        <v>297850776</v>
      </c>
      <c r="I138" s="1">
        <v>906</v>
      </c>
      <c r="J138" s="1">
        <v>8513</v>
      </c>
      <c r="K138" s="1">
        <v>23</v>
      </c>
      <c r="L138" s="1">
        <v>0</v>
      </c>
      <c r="M138" s="1">
        <v>0</v>
      </c>
      <c r="N138" s="1">
        <v>0</v>
      </c>
      <c r="O138" s="1">
        <v>0</v>
      </c>
      <c r="P138" s="1">
        <v>79619</v>
      </c>
      <c r="Q138" s="1">
        <v>844688</v>
      </c>
      <c r="R138" s="1">
        <v>112577</v>
      </c>
      <c r="S138" s="1">
        <v>6</v>
      </c>
      <c r="T138" s="1">
        <v>8</v>
      </c>
      <c r="U138" s="1">
        <v>86</v>
      </c>
    </row>
    <row r="139" spans="3:21">
      <c r="C139" s="2">
        <v>42620.467974537</v>
      </c>
      <c r="D139" s="1">
        <v>5</v>
      </c>
      <c r="E139" s="1">
        <v>0</v>
      </c>
      <c r="F139" s="1">
        <v>0</v>
      </c>
      <c r="G139" s="1">
        <v>763185176</v>
      </c>
      <c r="H139" s="1">
        <v>297837920</v>
      </c>
      <c r="I139" s="1">
        <v>335</v>
      </c>
      <c r="J139" s="1">
        <v>3730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103631</v>
      </c>
      <c r="Q139" s="1">
        <v>879666</v>
      </c>
      <c r="R139" s="1">
        <v>149997</v>
      </c>
      <c r="S139" s="1">
        <v>5</v>
      </c>
      <c r="T139" s="1">
        <v>10</v>
      </c>
      <c r="U139" s="1">
        <v>85</v>
      </c>
    </row>
    <row r="140" spans="3:21">
      <c r="C140" s="2">
        <v>42620.4679861111</v>
      </c>
      <c r="D140" s="1">
        <v>3</v>
      </c>
      <c r="E140" s="1">
        <v>1</v>
      </c>
      <c r="F140" s="1">
        <v>0</v>
      </c>
      <c r="G140" s="1">
        <v>763289016</v>
      </c>
      <c r="H140" s="1">
        <v>297986688</v>
      </c>
      <c r="I140" s="1">
        <v>2033</v>
      </c>
      <c r="J140" s="1">
        <v>20545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81077</v>
      </c>
      <c r="Q140" s="1">
        <v>381353</v>
      </c>
      <c r="R140" s="1">
        <v>98079</v>
      </c>
      <c r="S140" s="1">
        <v>6</v>
      </c>
      <c r="T140" s="1">
        <v>16</v>
      </c>
      <c r="U140" s="1">
        <v>78</v>
      </c>
    </row>
    <row r="141" spans="3:21">
      <c r="C141" s="2">
        <v>42620.4679976852</v>
      </c>
      <c r="D141" s="1">
        <v>2</v>
      </c>
      <c r="E141" s="1">
        <v>0</v>
      </c>
      <c r="F141" s="1">
        <v>0</v>
      </c>
      <c r="G141" s="1">
        <v>763417136</v>
      </c>
      <c r="H141" s="1">
        <v>298039576</v>
      </c>
      <c r="I141" s="1">
        <v>1453</v>
      </c>
      <c r="J141" s="1">
        <v>8188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69408</v>
      </c>
      <c r="Q141" s="1">
        <v>286737</v>
      </c>
      <c r="R141" s="1">
        <v>83468</v>
      </c>
      <c r="S141" s="1">
        <v>6</v>
      </c>
      <c r="T141" s="1">
        <v>28</v>
      </c>
      <c r="U141" s="1">
        <v>66</v>
      </c>
    </row>
    <row r="142" spans="3:21">
      <c r="C142" s="2">
        <v>42620.4680092593</v>
      </c>
      <c r="D142" s="1">
        <v>0</v>
      </c>
      <c r="E142" s="1">
        <v>1</v>
      </c>
      <c r="F142" s="1">
        <v>0</v>
      </c>
      <c r="G142" s="1">
        <v>763406464</v>
      </c>
      <c r="H142" s="1">
        <v>298027696</v>
      </c>
      <c r="I142" s="1">
        <v>775</v>
      </c>
      <c r="J142" s="1">
        <v>7376</v>
      </c>
      <c r="K142" s="1">
        <v>209</v>
      </c>
      <c r="L142" s="1">
        <v>0</v>
      </c>
      <c r="M142" s="1">
        <v>0</v>
      </c>
      <c r="N142" s="1">
        <v>0</v>
      </c>
      <c r="O142" s="1">
        <v>0</v>
      </c>
      <c r="P142" s="1">
        <v>66284</v>
      </c>
      <c r="Q142" s="1">
        <v>381627</v>
      </c>
      <c r="R142" s="1">
        <v>70731</v>
      </c>
      <c r="S142" s="1">
        <v>5</v>
      </c>
      <c r="T142" s="1">
        <v>16</v>
      </c>
      <c r="U142" s="1">
        <v>78</v>
      </c>
    </row>
    <row r="143" spans="3:21">
      <c r="C143" s="2">
        <v>42620.4680208333</v>
      </c>
      <c r="D143" s="1">
        <v>2</v>
      </c>
      <c r="E143" s="1">
        <v>0</v>
      </c>
      <c r="F143" s="1">
        <v>0</v>
      </c>
      <c r="G143" s="1">
        <v>763357808</v>
      </c>
      <c r="H143" s="1">
        <v>298021984</v>
      </c>
      <c r="I143" s="1">
        <v>616</v>
      </c>
      <c r="J143" s="1">
        <v>6525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49605</v>
      </c>
      <c r="Q143" s="1">
        <v>361296</v>
      </c>
      <c r="R143" s="1">
        <v>43978</v>
      </c>
      <c r="S143" s="1">
        <v>5</v>
      </c>
      <c r="T143" s="1">
        <v>45</v>
      </c>
      <c r="U143" s="1">
        <v>50</v>
      </c>
    </row>
    <row r="144" spans="3:21">
      <c r="C144" s="2">
        <v>42620.4680324074</v>
      </c>
      <c r="D144" s="1">
        <v>2</v>
      </c>
      <c r="E144" s="1">
        <v>1</v>
      </c>
      <c r="F144" s="1">
        <v>0</v>
      </c>
      <c r="G144" s="1">
        <v>763256592</v>
      </c>
      <c r="H144" s="1">
        <v>297988120</v>
      </c>
      <c r="I144" s="1">
        <v>1927</v>
      </c>
      <c r="J144" s="1">
        <v>10811</v>
      </c>
      <c r="K144" s="1">
        <v>45</v>
      </c>
      <c r="L144" s="1">
        <v>0</v>
      </c>
      <c r="M144" s="1">
        <v>0</v>
      </c>
      <c r="N144" s="1">
        <v>0</v>
      </c>
      <c r="O144" s="1">
        <v>0</v>
      </c>
      <c r="P144" s="1">
        <v>50702</v>
      </c>
      <c r="Q144" s="1">
        <v>349566</v>
      </c>
      <c r="R144" s="1">
        <v>63586</v>
      </c>
      <c r="S144" s="1">
        <v>6</v>
      </c>
      <c r="T144" s="1">
        <v>13</v>
      </c>
      <c r="U144" s="1">
        <v>81</v>
      </c>
    </row>
    <row r="145" spans="3:21">
      <c r="C145" s="2">
        <v>42620.4680439815</v>
      </c>
      <c r="D145" s="1">
        <v>0</v>
      </c>
      <c r="E145" s="1">
        <v>0</v>
      </c>
      <c r="F145" s="1">
        <v>0</v>
      </c>
      <c r="G145" s="1">
        <v>763405200</v>
      </c>
      <c r="H145" s="1">
        <v>298030024</v>
      </c>
      <c r="I145" s="1">
        <v>1214</v>
      </c>
      <c r="J145" s="1">
        <v>12801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52065</v>
      </c>
      <c r="Q145" s="1">
        <v>382462</v>
      </c>
      <c r="R145" s="1">
        <v>75654</v>
      </c>
      <c r="S145" s="1">
        <v>6</v>
      </c>
      <c r="T145" s="1">
        <v>9</v>
      </c>
      <c r="U145" s="1">
        <v>85</v>
      </c>
    </row>
    <row r="146" spans="3:21">
      <c r="C146" s="2">
        <v>42620.4680555556</v>
      </c>
      <c r="D146" s="1">
        <v>2</v>
      </c>
      <c r="E146" s="1">
        <v>1</v>
      </c>
      <c r="F146" s="1">
        <v>0</v>
      </c>
      <c r="G146" s="1">
        <v>763389368</v>
      </c>
      <c r="H146" s="1">
        <v>298062032</v>
      </c>
      <c r="I146" s="1">
        <v>1237</v>
      </c>
      <c r="J146" s="1">
        <v>12458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53134</v>
      </c>
      <c r="Q146" s="1">
        <v>374337</v>
      </c>
      <c r="R146" s="1">
        <v>69892</v>
      </c>
      <c r="S146" s="1">
        <v>6</v>
      </c>
      <c r="T146" s="1">
        <v>10</v>
      </c>
      <c r="U146" s="1">
        <v>84</v>
      </c>
    </row>
    <row r="147" spans="3:21">
      <c r="C147" s="2">
        <v>42620.4692939815</v>
      </c>
      <c r="D147" s="1">
        <v>1</v>
      </c>
      <c r="E147" s="1">
        <v>0</v>
      </c>
      <c r="F147" s="1">
        <v>0</v>
      </c>
      <c r="G147" s="1">
        <v>762355184</v>
      </c>
      <c r="H147" s="1">
        <v>297133960</v>
      </c>
      <c r="I147" s="1">
        <v>6902</v>
      </c>
      <c r="J147" s="1">
        <v>45022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83567</v>
      </c>
      <c r="Q147" s="1">
        <v>530476</v>
      </c>
      <c r="R147" s="1">
        <v>113885</v>
      </c>
      <c r="S147" s="1">
        <v>6</v>
      </c>
      <c r="T147" s="1">
        <v>14</v>
      </c>
      <c r="U147" s="1">
        <v>80</v>
      </c>
    </row>
    <row r="148" spans="3:21">
      <c r="C148" s="2">
        <v>42620.4693055556</v>
      </c>
      <c r="D148" s="1">
        <v>2</v>
      </c>
      <c r="E148" s="1">
        <v>0</v>
      </c>
      <c r="F148" s="1">
        <v>0</v>
      </c>
      <c r="G148" s="1">
        <v>763002936</v>
      </c>
      <c r="H148" s="1">
        <v>297774704</v>
      </c>
      <c r="I148" s="1">
        <v>7313</v>
      </c>
      <c r="J148" s="1">
        <v>29130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83814</v>
      </c>
      <c r="Q148" s="1">
        <v>578000</v>
      </c>
      <c r="R148" s="1">
        <v>105924</v>
      </c>
      <c r="S148" s="1">
        <v>6</v>
      </c>
      <c r="T148" s="1">
        <v>13</v>
      </c>
      <c r="U148" s="1">
        <v>81</v>
      </c>
    </row>
    <row r="149" spans="3:21">
      <c r="C149" s="2">
        <v>42620.4693171296</v>
      </c>
      <c r="D149" s="1">
        <v>5</v>
      </c>
      <c r="E149" s="1">
        <v>0</v>
      </c>
      <c r="F149" s="1">
        <v>0</v>
      </c>
      <c r="G149" s="1">
        <v>762488184</v>
      </c>
      <c r="H149" s="1">
        <v>296900216</v>
      </c>
      <c r="I149" s="1">
        <v>6863</v>
      </c>
      <c r="J149" s="1">
        <v>25018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78971</v>
      </c>
      <c r="Q149" s="1">
        <v>544696</v>
      </c>
      <c r="R149" s="1">
        <v>93017</v>
      </c>
      <c r="S149" s="1">
        <v>6</v>
      </c>
      <c r="T149" s="1">
        <v>11</v>
      </c>
      <c r="U149" s="1">
        <v>82</v>
      </c>
    </row>
    <row r="150" spans="3:21">
      <c r="C150" s="2">
        <v>42620.4693287037</v>
      </c>
      <c r="D150" s="1">
        <v>1</v>
      </c>
      <c r="E150" s="1">
        <v>0</v>
      </c>
      <c r="F150" s="1">
        <v>0</v>
      </c>
      <c r="G150" s="1">
        <v>762505944</v>
      </c>
      <c r="H150" s="1">
        <v>297577464</v>
      </c>
      <c r="I150" s="1">
        <v>7380</v>
      </c>
      <c r="J150" s="1">
        <v>24025</v>
      </c>
      <c r="K150" s="1">
        <v>23</v>
      </c>
      <c r="L150" s="1">
        <v>0</v>
      </c>
      <c r="M150" s="1">
        <v>0</v>
      </c>
      <c r="N150" s="1">
        <v>0</v>
      </c>
      <c r="O150" s="1">
        <v>0</v>
      </c>
      <c r="P150" s="1">
        <v>81079</v>
      </c>
      <c r="Q150" s="1">
        <v>527118</v>
      </c>
      <c r="R150" s="1">
        <v>96585</v>
      </c>
      <c r="S150" s="1">
        <v>6</v>
      </c>
      <c r="T150" s="1">
        <v>13</v>
      </c>
      <c r="U150" s="1">
        <v>81</v>
      </c>
    </row>
    <row r="151" spans="3:21">
      <c r="C151" s="2">
        <v>42620.4693402778</v>
      </c>
      <c r="D151" s="1">
        <v>1</v>
      </c>
      <c r="E151" s="1">
        <v>0</v>
      </c>
      <c r="F151" s="1">
        <v>0</v>
      </c>
      <c r="G151" s="1">
        <v>762926416</v>
      </c>
      <c r="H151" s="1">
        <v>297419416</v>
      </c>
      <c r="I151" s="1">
        <v>6003</v>
      </c>
      <c r="J151" s="1">
        <v>15498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66335</v>
      </c>
      <c r="Q151" s="1">
        <v>564220</v>
      </c>
      <c r="R151" s="1">
        <v>77158</v>
      </c>
      <c r="S151" s="1">
        <v>6</v>
      </c>
      <c r="T151" s="1">
        <v>10</v>
      </c>
      <c r="U151" s="1">
        <v>84</v>
      </c>
    </row>
    <row r="152" spans="3:21">
      <c r="C152" s="2">
        <v>42620.4693518519</v>
      </c>
      <c r="D152" s="1">
        <v>2</v>
      </c>
      <c r="E152" s="1">
        <v>1</v>
      </c>
      <c r="F152" s="1">
        <v>0</v>
      </c>
      <c r="G152" s="1">
        <v>762781792</v>
      </c>
      <c r="H152" s="1">
        <v>297994288</v>
      </c>
      <c r="I152" s="1">
        <v>6315</v>
      </c>
      <c r="J152" s="1">
        <v>36452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69836</v>
      </c>
      <c r="Q152" s="1">
        <v>664268</v>
      </c>
      <c r="R152" s="1">
        <v>83563</v>
      </c>
      <c r="S152" s="1">
        <v>6</v>
      </c>
      <c r="T152" s="1">
        <v>12</v>
      </c>
      <c r="U152" s="1">
        <v>82</v>
      </c>
    </row>
    <row r="153" spans="3:21">
      <c r="C153" s="2">
        <v>42620.4693634259</v>
      </c>
      <c r="D153" s="1">
        <v>0</v>
      </c>
      <c r="E153" s="1">
        <v>0</v>
      </c>
      <c r="F153" s="1">
        <v>0</v>
      </c>
      <c r="G153" s="1">
        <v>762802488</v>
      </c>
      <c r="H153" s="1">
        <v>297583640</v>
      </c>
      <c r="I153" s="1">
        <v>4510</v>
      </c>
      <c r="J153" s="1">
        <v>27837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62323</v>
      </c>
      <c r="Q153" s="1">
        <v>558416</v>
      </c>
      <c r="R153" s="1">
        <v>70152</v>
      </c>
      <c r="S153" s="1">
        <v>6</v>
      </c>
      <c r="T153" s="1">
        <v>9</v>
      </c>
      <c r="U153" s="1">
        <v>86</v>
      </c>
    </row>
    <row r="154" spans="3:21">
      <c r="C154" s="2">
        <v>42620.469375</v>
      </c>
      <c r="D154" s="1">
        <v>2</v>
      </c>
      <c r="E154" s="1">
        <v>1</v>
      </c>
      <c r="F154" s="1">
        <v>0</v>
      </c>
      <c r="G154" s="1">
        <v>763792576</v>
      </c>
      <c r="H154" s="1">
        <v>298281328</v>
      </c>
      <c r="I154" s="1">
        <v>4055</v>
      </c>
      <c r="J154" s="1">
        <v>17078</v>
      </c>
      <c r="K154" s="1">
        <v>68</v>
      </c>
      <c r="L154" s="1">
        <v>0</v>
      </c>
      <c r="M154" s="1">
        <v>0</v>
      </c>
      <c r="N154" s="1">
        <v>0</v>
      </c>
      <c r="O154" s="1">
        <v>0</v>
      </c>
      <c r="P154" s="1">
        <v>74560</v>
      </c>
      <c r="Q154" s="1">
        <v>414319</v>
      </c>
      <c r="R154" s="1">
        <v>82719</v>
      </c>
      <c r="S154" s="1">
        <v>6</v>
      </c>
      <c r="T154" s="1">
        <v>14</v>
      </c>
      <c r="U154" s="1">
        <v>80</v>
      </c>
    </row>
    <row r="155" spans="3:21">
      <c r="C155" s="2">
        <v>42620.4693865741</v>
      </c>
      <c r="D155" s="1">
        <v>44</v>
      </c>
      <c r="E155" s="1">
        <v>0</v>
      </c>
      <c r="F155" s="1">
        <v>0</v>
      </c>
      <c r="G155" s="1">
        <v>762735952</v>
      </c>
      <c r="H155" s="1">
        <v>297821384</v>
      </c>
      <c r="I155" s="1">
        <v>2483</v>
      </c>
      <c r="J155" s="1">
        <v>8642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59868</v>
      </c>
      <c r="Q155" s="1">
        <v>281135</v>
      </c>
      <c r="R155" s="1">
        <v>52192</v>
      </c>
      <c r="S155" s="1">
        <v>5</v>
      </c>
      <c r="T155" s="1">
        <v>45</v>
      </c>
      <c r="U155" s="1">
        <v>50</v>
      </c>
    </row>
    <row r="156" spans="3:21">
      <c r="C156" s="2">
        <v>42620.4693981481</v>
      </c>
      <c r="D156" s="1">
        <v>156</v>
      </c>
      <c r="E156" s="1">
        <v>1</v>
      </c>
      <c r="F156" s="1">
        <v>0</v>
      </c>
      <c r="G156" s="1">
        <v>762638720</v>
      </c>
      <c r="H156" s="1">
        <v>297263112</v>
      </c>
      <c r="I156" s="1">
        <v>2990</v>
      </c>
      <c r="J156" s="1">
        <v>9853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58055</v>
      </c>
      <c r="Q156" s="1">
        <v>420827</v>
      </c>
      <c r="R156" s="1">
        <v>53108</v>
      </c>
      <c r="S156" s="1">
        <v>5</v>
      </c>
      <c r="T156" s="1">
        <v>66</v>
      </c>
      <c r="U156" s="1">
        <v>30</v>
      </c>
    </row>
    <row r="157" spans="3:21">
      <c r="C157" s="2">
        <v>42620.4694097222</v>
      </c>
      <c r="D157" s="1">
        <v>2</v>
      </c>
      <c r="E157" s="1">
        <v>1</v>
      </c>
      <c r="F157" s="1">
        <v>0</v>
      </c>
      <c r="G157" s="1">
        <v>762654600</v>
      </c>
      <c r="H157" s="1">
        <v>298098464</v>
      </c>
      <c r="I157" s="1">
        <v>2357</v>
      </c>
      <c r="J157" s="1">
        <v>10289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77100</v>
      </c>
      <c r="Q157" s="1">
        <v>473029</v>
      </c>
      <c r="R157" s="1">
        <v>93526</v>
      </c>
      <c r="S157" s="1">
        <v>5</v>
      </c>
      <c r="T157" s="1">
        <v>11</v>
      </c>
      <c r="U157" s="1">
        <v>84</v>
      </c>
    </row>
    <row r="158" spans="3:21">
      <c r="C158" s="2">
        <v>42620.4694212963</v>
      </c>
      <c r="D158" s="1">
        <v>1</v>
      </c>
      <c r="E158" s="1">
        <v>0</v>
      </c>
      <c r="F158" s="1">
        <v>0</v>
      </c>
      <c r="G158" s="1">
        <v>762518776</v>
      </c>
      <c r="H158" s="1">
        <v>297504400</v>
      </c>
      <c r="I158" s="1">
        <v>2830</v>
      </c>
      <c r="J158" s="1">
        <v>13475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88459</v>
      </c>
      <c r="Q158" s="1">
        <v>515966</v>
      </c>
      <c r="R158" s="1">
        <v>122260</v>
      </c>
      <c r="S158" s="1">
        <v>5</v>
      </c>
      <c r="T158" s="1">
        <v>13</v>
      </c>
      <c r="U158" s="1">
        <v>81</v>
      </c>
    </row>
    <row r="159" spans="3:21">
      <c r="C159" s="2">
        <v>42620.4694328704</v>
      </c>
      <c r="D159" s="1">
        <v>2</v>
      </c>
      <c r="E159" s="1">
        <v>1</v>
      </c>
      <c r="F159" s="1">
        <v>0</v>
      </c>
      <c r="G159" s="1">
        <v>763678712</v>
      </c>
      <c r="H159" s="1">
        <v>298221560</v>
      </c>
      <c r="I159" s="1">
        <v>5513</v>
      </c>
      <c r="J159" s="1">
        <v>17032</v>
      </c>
      <c r="K159" s="1">
        <v>23</v>
      </c>
      <c r="L159" s="1">
        <v>0</v>
      </c>
      <c r="M159" s="1">
        <v>0</v>
      </c>
      <c r="N159" s="1">
        <v>0</v>
      </c>
      <c r="O159" s="1">
        <v>0</v>
      </c>
      <c r="P159" s="1">
        <v>86887</v>
      </c>
      <c r="Q159" s="1">
        <v>567722</v>
      </c>
      <c r="R159" s="1">
        <v>129554</v>
      </c>
      <c r="S159" s="1">
        <v>5</v>
      </c>
      <c r="T159" s="1">
        <v>10</v>
      </c>
      <c r="U159" s="1">
        <v>84</v>
      </c>
    </row>
    <row r="160" spans="3:21">
      <c r="C160" s="2">
        <v>42620.4694444444</v>
      </c>
      <c r="D160" s="1">
        <v>1</v>
      </c>
      <c r="E160" s="1">
        <v>0</v>
      </c>
      <c r="F160" s="1">
        <v>0</v>
      </c>
      <c r="G160" s="1">
        <v>762592944</v>
      </c>
      <c r="H160" s="1">
        <v>297626384</v>
      </c>
      <c r="I160" s="1">
        <v>4649</v>
      </c>
      <c r="J160" s="1">
        <v>18740</v>
      </c>
      <c r="K160" s="1">
        <v>22</v>
      </c>
      <c r="L160" s="1">
        <v>0</v>
      </c>
      <c r="M160" s="1">
        <v>0</v>
      </c>
      <c r="N160" s="1">
        <v>0</v>
      </c>
      <c r="O160" s="1">
        <v>0</v>
      </c>
      <c r="P160" s="1">
        <v>81564</v>
      </c>
      <c r="Q160" s="1">
        <v>594387</v>
      </c>
      <c r="R160" s="1">
        <v>120533</v>
      </c>
      <c r="S160" s="1">
        <v>6</v>
      </c>
      <c r="T160" s="1">
        <v>9</v>
      </c>
      <c r="U160" s="1">
        <v>85</v>
      </c>
    </row>
    <row r="161" spans="3:21">
      <c r="C161" s="2">
        <v>42620.4694560185</v>
      </c>
      <c r="D161" s="1">
        <v>0</v>
      </c>
      <c r="E161" s="1">
        <v>1</v>
      </c>
      <c r="F161" s="1">
        <v>0</v>
      </c>
      <c r="G161" s="1">
        <v>762548624</v>
      </c>
      <c r="H161" s="1">
        <v>297068232</v>
      </c>
      <c r="I161" s="1">
        <v>3475</v>
      </c>
      <c r="J161" s="1">
        <v>5893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78228</v>
      </c>
      <c r="Q161" s="1">
        <v>517277</v>
      </c>
      <c r="R161" s="1">
        <v>114730</v>
      </c>
      <c r="S161" s="1">
        <v>6</v>
      </c>
      <c r="T161" s="1">
        <v>11</v>
      </c>
      <c r="U161" s="1">
        <v>83</v>
      </c>
    </row>
    <row r="162" spans="3:21">
      <c r="C162" s="2">
        <v>42620.4694675926</v>
      </c>
      <c r="D162" s="1">
        <v>2</v>
      </c>
      <c r="E162" s="1">
        <v>0</v>
      </c>
      <c r="F162" s="1">
        <v>0</v>
      </c>
      <c r="G162" s="1">
        <v>762994248</v>
      </c>
      <c r="H162" s="1">
        <v>298251816</v>
      </c>
      <c r="I162" s="1">
        <v>5576</v>
      </c>
      <c r="J162" s="1">
        <v>9940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120565</v>
      </c>
      <c r="Q162" s="1">
        <v>559954</v>
      </c>
      <c r="R162" s="1">
        <v>174931</v>
      </c>
      <c r="S162" s="1">
        <v>5</v>
      </c>
      <c r="T162" s="1">
        <v>18</v>
      </c>
      <c r="U162" s="1">
        <v>76</v>
      </c>
    </row>
    <row r="163" spans="3:21">
      <c r="C163" s="2">
        <v>42620.4694791667</v>
      </c>
      <c r="D163" s="1">
        <v>1</v>
      </c>
      <c r="E163" s="1">
        <v>1</v>
      </c>
      <c r="F163" s="1">
        <v>0</v>
      </c>
      <c r="G163" s="1">
        <v>763079608</v>
      </c>
      <c r="H163" s="1">
        <v>297651384</v>
      </c>
      <c r="I163" s="1">
        <v>7704</v>
      </c>
      <c r="J163" s="1">
        <v>17667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101041</v>
      </c>
      <c r="Q163" s="1">
        <v>520168</v>
      </c>
      <c r="R163" s="1">
        <v>145684</v>
      </c>
      <c r="S163" s="1">
        <v>6</v>
      </c>
      <c r="T163" s="1">
        <v>11</v>
      </c>
      <c r="U163" s="1">
        <v>84</v>
      </c>
    </row>
    <row r="164" spans="3:21">
      <c r="C164" s="2">
        <v>42620.4694907407</v>
      </c>
      <c r="D164" s="1">
        <v>2</v>
      </c>
      <c r="E164" s="1">
        <v>0</v>
      </c>
      <c r="F164" s="1">
        <v>0</v>
      </c>
      <c r="G164" s="1">
        <v>762923480</v>
      </c>
      <c r="H164" s="1">
        <v>298012040</v>
      </c>
      <c r="I164" s="1">
        <v>6235</v>
      </c>
      <c r="J164" s="1">
        <v>10554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98162</v>
      </c>
      <c r="Q164" s="1">
        <v>513505</v>
      </c>
      <c r="R164" s="1">
        <v>138292</v>
      </c>
      <c r="S164" s="1">
        <v>6</v>
      </c>
      <c r="T164" s="1">
        <v>12</v>
      </c>
      <c r="U164" s="1">
        <v>82</v>
      </c>
    </row>
    <row r="165" spans="3:21">
      <c r="C165" s="2">
        <v>42620.4695023148</v>
      </c>
      <c r="D165" s="1">
        <v>2</v>
      </c>
      <c r="E165" s="1">
        <v>0</v>
      </c>
      <c r="F165" s="1">
        <v>0</v>
      </c>
      <c r="G165" s="1">
        <v>764039552</v>
      </c>
      <c r="H165" s="1">
        <v>298402656</v>
      </c>
      <c r="I165" s="1">
        <v>6734</v>
      </c>
      <c r="J165" s="1">
        <v>15168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87468</v>
      </c>
      <c r="Q165" s="1">
        <v>476611</v>
      </c>
      <c r="R165" s="1">
        <v>119054</v>
      </c>
      <c r="S165" s="1">
        <v>6</v>
      </c>
      <c r="T165" s="1">
        <v>12</v>
      </c>
      <c r="U165" s="1">
        <v>82</v>
      </c>
    </row>
    <row r="166" spans="3:21">
      <c r="C166" s="2">
        <v>42620.470625</v>
      </c>
      <c r="D166" s="1">
        <v>0</v>
      </c>
      <c r="E166" s="1">
        <v>0</v>
      </c>
      <c r="F166" s="1">
        <v>0</v>
      </c>
      <c r="G166" s="1">
        <v>762944664</v>
      </c>
      <c r="H166" s="1">
        <v>298840664</v>
      </c>
      <c r="I166" s="1">
        <v>3912</v>
      </c>
      <c r="J166" s="1">
        <v>39407</v>
      </c>
      <c r="K166" s="1">
        <v>22</v>
      </c>
      <c r="L166" s="1">
        <v>0</v>
      </c>
      <c r="M166" s="1">
        <v>0</v>
      </c>
      <c r="N166" s="1">
        <v>0</v>
      </c>
      <c r="O166" s="1">
        <v>0</v>
      </c>
      <c r="P166" s="1">
        <v>86778</v>
      </c>
      <c r="Q166" s="1">
        <v>562664</v>
      </c>
      <c r="R166" s="1">
        <v>116081</v>
      </c>
      <c r="S166" s="1">
        <v>6</v>
      </c>
      <c r="T166" s="1">
        <v>12</v>
      </c>
      <c r="U166" s="1">
        <v>82</v>
      </c>
    </row>
    <row r="167" spans="3:21">
      <c r="C167" s="2">
        <v>42620.4706365741</v>
      </c>
      <c r="D167" s="1">
        <v>2</v>
      </c>
      <c r="E167" s="1">
        <v>0</v>
      </c>
      <c r="F167" s="1">
        <v>0</v>
      </c>
      <c r="G167" s="1">
        <v>762938072</v>
      </c>
      <c r="H167" s="1">
        <v>298210064</v>
      </c>
      <c r="I167" s="1">
        <v>416</v>
      </c>
      <c r="J167" s="1">
        <v>3691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84866</v>
      </c>
      <c r="Q167" s="1">
        <v>468748</v>
      </c>
      <c r="R167" s="1">
        <v>107433</v>
      </c>
      <c r="S167" s="1">
        <v>5</v>
      </c>
      <c r="T167" s="1">
        <v>11</v>
      </c>
      <c r="U167" s="1">
        <v>84</v>
      </c>
    </row>
    <row r="168" spans="3:21">
      <c r="C168" s="2">
        <v>42620.4706481481</v>
      </c>
      <c r="D168" s="1">
        <v>1</v>
      </c>
      <c r="E168" s="1">
        <v>0</v>
      </c>
      <c r="F168" s="1">
        <v>0</v>
      </c>
      <c r="G168" s="1">
        <v>762930064</v>
      </c>
      <c r="H168" s="1">
        <v>298895736</v>
      </c>
      <c r="I168" s="1">
        <v>1692</v>
      </c>
      <c r="J168" s="1">
        <v>6875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77821</v>
      </c>
      <c r="Q168" s="1">
        <v>445487</v>
      </c>
      <c r="R168" s="1">
        <v>94663</v>
      </c>
      <c r="S168" s="1">
        <v>5</v>
      </c>
      <c r="T168" s="1">
        <v>10</v>
      </c>
      <c r="U168" s="1">
        <v>85</v>
      </c>
    </row>
    <row r="169" spans="3:21">
      <c r="C169" s="2">
        <v>42620.4706597222</v>
      </c>
      <c r="D169" s="1">
        <v>2</v>
      </c>
      <c r="E169" s="1">
        <v>0</v>
      </c>
      <c r="F169" s="1">
        <v>0</v>
      </c>
      <c r="G169" s="1">
        <v>762924512</v>
      </c>
      <c r="H169" s="1">
        <v>298251440</v>
      </c>
      <c r="I169" s="1">
        <v>811</v>
      </c>
      <c r="J169" s="1">
        <v>9230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79145</v>
      </c>
      <c r="Q169" s="1">
        <v>505376</v>
      </c>
      <c r="R169" s="1">
        <v>98730</v>
      </c>
      <c r="S169" s="1">
        <v>5</v>
      </c>
      <c r="T169" s="1">
        <v>10</v>
      </c>
      <c r="U169" s="1">
        <v>85</v>
      </c>
    </row>
    <row r="170" spans="3:21">
      <c r="C170" s="2">
        <v>42620.4706712963</v>
      </c>
      <c r="D170" s="1">
        <v>3</v>
      </c>
      <c r="E170" s="1">
        <v>0</v>
      </c>
      <c r="F170" s="1">
        <v>0</v>
      </c>
      <c r="G170" s="1">
        <v>762862528</v>
      </c>
      <c r="H170" s="1">
        <v>298899128</v>
      </c>
      <c r="I170" s="1">
        <v>986</v>
      </c>
      <c r="J170" s="1">
        <v>6588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82605</v>
      </c>
      <c r="Q170" s="1">
        <v>523800</v>
      </c>
      <c r="R170" s="1">
        <v>106843</v>
      </c>
      <c r="S170" s="1">
        <v>6</v>
      </c>
      <c r="T170" s="1">
        <v>11</v>
      </c>
      <c r="U170" s="1">
        <v>84</v>
      </c>
    </row>
    <row r="171" spans="3:21">
      <c r="C171" s="2">
        <v>42620.4706828704</v>
      </c>
      <c r="D171" s="1">
        <v>2</v>
      </c>
      <c r="E171" s="1">
        <v>1</v>
      </c>
      <c r="F171" s="1">
        <v>0</v>
      </c>
      <c r="G171" s="1">
        <v>762810592</v>
      </c>
      <c r="H171" s="1">
        <v>298220000</v>
      </c>
      <c r="I171" s="1">
        <v>3021</v>
      </c>
      <c r="J171" s="1">
        <v>27816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89019</v>
      </c>
      <c r="Q171" s="1">
        <v>624407</v>
      </c>
      <c r="R171" s="1">
        <v>113615</v>
      </c>
      <c r="S171" s="1">
        <v>6</v>
      </c>
      <c r="T171" s="1">
        <v>12</v>
      </c>
      <c r="U171" s="1">
        <v>82</v>
      </c>
    </row>
    <row r="172" spans="3:21">
      <c r="C172" s="2">
        <v>42620.4706944444</v>
      </c>
      <c r="D172" s="1">
        <v>2</v>
      </c>
      <c r="E172" s="1">
        <v>0</v>
      </c>
      <c r="F172" s="1">
        <v>0</v>
      </c>
      <c r="G172" s="1">
        <v>763790048</v>
      </c>
      <c r="H172" s="1">
        <v>298798024</v>
      </c>
      <c r="I172" s="1">
        <v>1289</v>
      </c>
      <c r="J172" s="1">
        <v>10463</v>
      </c>
      <c r="K172" s="1">
        <v>23</v>
      </c>
      <c r="L172" s="1">
        <v>0</v>
      </c>
      <c r="M172" s="1">
        <v>0</v>
      </c>
      <c r="N172" s="1">
        <v>0</v>
      </c>
      <c r="O172" s="1">
        <v>0</v>
      </c>
      <c r="P172" s="1">
        <v>82190</v>
      </c>
      <c r="Q172" s="1">
        <v>575818</v>
      </c>
      <c r="R172" s="1">
        <v>104243</v>
      </c>
      <c r="S172" s="1">
        <v>6</v>
      </c>
      <c r="T172" s="1">
        <v>10</v>
      </c>
      <c r="U172" s="1">
        <v>84</v>
      </c>
    </row>
    <row r="173" spans="3:21">
      <c r="C173" s="2">
        <v>42620.4707060185</v>
      </c>
      <c r="D173" s="1">
        <v>0</v>
      </c>
      <c r="E173" s="1">
        <v>0</v>
      </c>
      <c r="F173" s="1">
        <v>0</v>
      </c>
      <c r="G173" s="1">
        <v>762540112</v>
      </c>
      <c r="H173" s="1">
        <v>298083224</v>
      </c>
      <c r="I173" s="1">
        <v>652</v>
      </c>
      <c r="J173" s="1">
        <v>9508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92911</v>
      </c>
      <c r="Q173" s="1">
        <v>545732</v>
      </c>
      <c r="R173" s="1">
        <v>116725</v>
      </c>
      <c r="S173" s="1">
        <v>6</v>
      </c>
      <c r="T173" s="1">
        <v>10</v>
      </c>
      <c r="U173" s="1">
        <v>84</v>
      </c>
    </row>
    <row r="174" spans="3:21">
      <c r="C174" s="2">
        <v>42620.4707175926</v>
      </c>
      <c r="D174" s="1">
        <v>1</v>
      </c>
      <c r="E174" s="1">
        <v>0</v>
      </c>
      <c r="F174" s="1">
        <v>0</v>
      </c>
      <c r="G174" s="1">
        <v>762574936</v>
      </c>
      <c r="H174" s="1">
        <v>297497784</v>
      </c>
      <c r="I174" s="1">
        <v>707</v>
      </c>
      <c r="J174" s="1">
        <v>5961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100964</v>
      </c>
      <c r="Q174" s="1">
        <v>510883</v>
      </c>
      <c r="R174" s="1">
        <v>124884</v>
      </c>
      <c r="S174" s="1">
        <v>6</v>
      </c>
      <c r="T174" s="1">
        <v>12</v>
      </c>
      <c r="U174" s="1">
        <v>81</v>
      </c>
    </row>
    <row r="175" spans="3:21">
      <c r="C175" s="2">
        <v>42620.4707291667</v>
      </c>
      <c r="D175" s="1">
        <v>2</v>
      </c>
      <c r="E175" s="1">
        <v>1</v>
      </c>
      <c r="F175" s="1">
        <v>0</v>
      </c>
      <c r="G175" s="1">
        <v>762656528</v>
      </c>
      <c r="H175" s="1">
        <v>298170080</v>
      </c>
      <c r="I175" s="1">
        <v>1993</v>
      </c>
      <c r="J175" s="1">
        <v>15266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98703</v>
      </c>
      <c r="Q175" s="1">
        <v>588479</v>
      </c>
      <c r="R175" s="1">
        <v>124531</v>
      </c>
      <c r="S175" s="1">
        <v>6</v>
      </c>
      <c r="T175" s="1">
        <v>13</v>
      </c>
      <c r="U175" s="1">
        <v>81</v>
      </c>
    </row>
    <row r="176" spans="3:21">
      <c r="C176" s="2">
        <v>42620.4707407407</v>
      </c>
      <c r="D176" s="1">
        <v>1</v>
      </c>
      <c r="E176" s="1">
        <v>0</v>
      </c>
      <c r="F176" s="1">
        <v>0</v>
      </c>
      <c r="G176" s="1">
        <v>762493768</v>
      </c>
      <c r="H176" s="1">
        <v>297431600</v>
      </c>
      <c r="I176" s="1">
        <v>2059</v>
      </c>
      <c r="J176" s="1">
        <v>17767</v>
      </c>
      <c r="K176" s="1">
        <v>22</v>
      </c>
      <c r="L176" s="1">
        <v>0</v>
      </c>
      <c r="M176" s="1">
        <v>0</v>
      </c>
      <c r="N176" s="1">
        <v>0</v>
      </c>
      <c r="O176" s="1">
        <v>0</v>
      </c>
      <c r="P176" s="1">
        <v>93323</v>
      </c>
      <c r="Q176" s="1">
        <v>473361</v>
      </c>
      <c r="R176" s="1">
        <v>121373</v>
      </c>
      <c r="S176" s="1">
        <v>6</v>
      </c>
      <c r="T176" s="1">
        <v>13</v>
      </c>
      <c r="U176" s="1">
        <v>81</v>
      </c>
    </row>
    <row r="177" spans="3:21">
      <c r="C177" s="2">
        <v>42620.4707523148</v>
      </c>
      <c r="D177" s="1">
        <v>3</v>
      </c>
      <c r="E177" s="1">
        <v>1</v>
      </c>
      <c r="F177" s="1">
        <v>0</v>
      </c>
      <c r="G177" s="1">
        <v>762413016</v>
      </c>
      <c r="H177" s="1">
        <v>298276808</v>
      </c>
      <c r="I177" s="1">
        <v>1209</v>
      </c>
      <c r="J177" s="1">
        <v>12581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92498</v>
      </c>
      <c r="Q177" s="1">
        <v>443349</v>
      </c>
      <c r="R177" s="1">
        <v>117585</v>
      </c>
      <c r="S177" s="1">
        <v>5</v>
      </c>
      <c r="T177" s="1">
        <v>12</v>
      </c>
      <c r="U177" s="1">
        <v>83</v>
      </c>
    </row>
    <row r="178" spans="3:21">
      <c r="C178" s="2">
        <v>42620.4707638889</v>
      </c>
      <c r="D178" s="1">
        <v>1</v>
      </c>
      <c r="E178" s="1">
        <v>0</v>
      </c>
      <c r="F178" s="1">
        <v>0</v>
      </c>
      <c r="G178" s="1">
        <v>762442576</v>
      </c>
      <c r="H178" s="1">
        <v>297649536</v>
      </c>
      <c r="I178" s="1">
        <v>819</v>
      </c>
      <c r="J178" s="1">
        <v>8757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84863</v>
      </c>
      <c r="Q178" s="1">
        <v>487407</v>
      </c>
      <c r="R178" s="1">
        <v>104302</v>
      </c>
      <c r="S178" s="1">
        <v>5</v>
      </c>
      <c r="T178" s="1">
        <v>11</v>
      </c>
      <c r="U178" s="1">
        <v>84</v>
      </c>
    </row>
    <row r="179" spans="3:21">
      <c r="C179" s="2">
        <v>42620.470775463</v>
      </c>
      <c r="D179" s="1">
        <v>1</v>
      </c>
      <c r="E179" s="1">
        <v>1</v>
      </c>
      <c r="F179" s="1">
        <v>0</v>
      </c>
      <c r="G179" s="1">
        <v>763422944</v>
      </c>
      <c r="H179" s="1">
        <v>298312456</v>
      </c>
      <c r="I179" s="1">
        <v>1815</v>
      </c>
      <c r="J179" s="1">
        <v>9895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82532</v>
      </c>
      <c r="Q179" s="1">
        <v>393699</v>
      </c>
      <c r="R179" s="1">
        <v>99693</v>
      </c>
      <c r="S179" s="1">
        <v>5</v>
      </c>
      <c r="T179" s="1">
        <v>11</v>
      </c>
      <c r="U179" s="1">
        <v>84</v>
      </c>
    </row>
    <row r="180" spans="3:21">
      <c r="C180" s="2">
        <v>42620.470787037</v>
      </c>
      <c r="D180" s="1">
        <v>1</v>
      </c>
      <c r="E180" s="1">
        <v>0</v>
      </c>
      <c r="F180" s="1">
        <v>0</v>
      </c>
      <c r="G180" s="1">
        <v>762363416</v>
      </c>
      <c r="H180" s="1">
        <v>297422744</v>
      </c>
      <c r="I180" s="1">
        <v>820</v>
      </c>
      <c r="J180" s="1">
        <v>9978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85923</v>
      </c>
      <c r="Q180" s="1">
        <v>404118</v>
      </c>
      <c r="R180" s="1">
        <v>103136</v>
      </c>
      <c r="S180" s="1">
        <v>5</v>
      </c>
      <c r="T180" s="1">
        <v>16</v>
      </c>
      <c r="U180" s="1">
        <v>79</v>
      </c>
    </row>
    <row r="181" spans="3:21">
      <c r="C181" s="2">
        <v>42620.4707986111</v>
      </c>
      <c r="D181" s="1">
        <v>1</v>
      </c>
      <c r="E181" s="1">
        <v>0</v>
      </c>
      <c r="F181" s="1">
        <v>0</v>
      </c>
      <c r="G181" s="1">
        <v>762385672</v>
      </c>
      <c r="H181" s="1">
        <v>297822424</v>
      </c>
      <c r="I181" s="1">
        <v>1406</v>
      </c>
      <c r="J181" s="1">
        <v>9023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103896</v>
      </c>
      <c r="Q181" s="1">
        <v>413848</v>
      </c>
      <c r="R181" s="1">
        <v>130785</v>
      </c>
      <c r="S181" s="1">
        <v>5</v>
      </c>
      <c r="T181" s="1">
        <v>21</v>
      </c>
      <c r="U181" s="1">
        <v>74</v>
      </c>
    </row>
    <row r="182" spans="3:21">
      <c r="C182" s="2">
        <v>42620.4708101852</v>
      </c>
      <c r="D182" s="1">
        <v>1</v>
      </c>
      <c r="E182" s="1">
        <v>1</v>
      </c>
      <c r="F182" s="1">
        <v>0</v>
      </c>
      <c r="G182" s="1">
        <v>762331168</v>
      </c>
      <c r="H182" s="1">
        <v>297212520</v>
      </c>
      <c r="I182" s="1">
        <v>1755</v>
      </c>
      <c r="J182" s="1">
        <v>11487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96371</v>
      </c>
      <c r="Q182" s="1">
        <v>339880</v>
      </c>
      <c r="R182" s="1">
        <v>108911</v>
      </c>
      <c r="S182" s="1">
        <v>5</v>
      </c>
      <c r="T182" s="1">
        <v>23</v>
      </c>
      <c r="U182" s="1">
        <v>72</v>
      </c>
    </row>
    <row r="183" spans="3:21">
      <c r="C183" s="2">
        <v>42620.4708217593</v>
      </c>
      <c r="D183" s="1">
        <v>73</v>
      </c>
      <c r="E183" s="1">
        <v>0</v>
      </c>
      <c r="F183" s="1">
        <v>0</v>
      </c>
      <c r="G183" s="1">
        <v>762386328</v>
      </c>
      <c r="H183" s="1">
        <v>297989048</v>
      </c>
      <c r="I183" s="1">
        <v>883</v>
      </c>
      <c r="J183" s="1">
        <v>5650</v>
      </c>
      <c r="K183" s="1">
        <v>22</v>
      </c>
      <c r="L183" s="1">
        <v>0</v>
      </c>
      <c r="M183" s="1">
        <v>0</v>
      </c>
      <c r="N183" s="1">
        <v>0</v>
      </c>
      <c r="O183" s="1">
        <v>0</v>
      </c>
      <c r="P183" s="1">
        <v>86898</v>
      </c>
      <c r="Q183" s="1">
        <v>353841</v>
      </c>
      <c r="R183" s="1">
        <v>96159</v>
      </c>
      <c r="S183" s="1">
        <v>5</v>
      </c>
      <c r="T183" s="1">
        <v>53</v>
      </c>
      <c r="U183" s="1">
        <v>43</v>
      </c>
    </row>
    <row r="184" spans="3:21">
      <c r="C184" s="2">
        <v>42620.4708333333</v>
      </c>
      <c r="D184" s="1">
        <v>0</v>
      </c>
      <c r="E184" s="1">
        <v>0</v>
      </c>
      <c r="F184" s="1">
        <v>0</v>
      </c>
      <c r="G184" s="1">
        <v>762264136</v>
      </c>
      <c r="H184" s="1">
        <v>297385944</v>
      </c>
      <c r="I184" s="1">
        <v>556</v>
      </c>
      <c r="J184" s="1">
        <v>6824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82823</v>
      </c>
      <c r="Q184" s="1">
        <v>381969</v>
      </c>
      <c r="R184" s="1">
        <v>85905</v>
      </c>
      <c r="S184" s="1">
        <v>5</v>
      </c>
      <c r="T184" s="1">
        <v>13</v>
      </c>
      <c r="U184" s="1">
        <v>82</v>
      </c>
    </row>
    <row r="185" spans="3:21">
      <c r="C185" s="2">
        <v>42620.4718055556</v>
      </c>
      <c r="D185" s="1">
        <v>2</v>
      </c>
      <c r="E185" s="1">
        <v>0</v>
      </c>
      <c r="F185" s="1">
        <v>0</v>
      </c>
      <c r="G185" s="1">
        <v>761908624</v>
      </c>
      <c r="H185" s="1">
        <v>293981792</v>
      </c>
      <c r="I185" s="1">
        <v>3945</v>
      </c>
      <c r="J185" s="1">
        <v>30388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97908</v>
      </c>
      <c r="Q185" s="1">
        <v>639403</v>
      </c>
      <c r="R185" s="1">
        <v>126767</v>
      </c>
      <c r="S185" s="1">
        <v>6</v>
      </c>
      <c r="T185" s="1">
        <v>14</v>
      </c>
      <c r="U185" s="1">
        <v>81</v>
      </c>
    </row>
    <row r="186" spans="3:21">
      <c r="C186" s="2">
        <v>42620.4718171296</v>
      </c>
      <c r="D186" s="1">
        <v>2</v>
      </c>
      <c r="E186" s="1">
        <v>0</v>
      </c>
      <c r="F186" s="1">
        <v>0</v>
      </c>
      <c r="G186" s="1">
        <v>761942120</v>
      </c>
      <c r="H186" s="1">
        <v>294846512</v>
      </c>
      <c r="I186" s="1">
        <v>1077</v>
      </c>
      <c r="J186" s="1">
        <v>7396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87178</v>
      </c>
      <c r="Q186" s="1">
        <v>545244</v>
      </c>
      <c r="R186" s="1">
        <v>112794</v>
      </c>
      <c r="S186" s="1">
        <v>6</v>
      </c>
      <c r="T186" s="1">
        <v>12</v>
      </c>
      <c r="U186" s="1">
        <v>82</v>
      </c>
    </row>
    <row r="187" spans="3:21">
      <c r="C187" s="2">
        <v>42620.4718287037</v>
      </c>
      <c r="D187" s="1">
        <v>2</v>
      </c>
      <c r="E187" s="1">
        <v>0</v>
      </c>
      <c r="F187" s="1">
        <v>0</v>
      </c>
      <c r="G187" s="1">
        <v>761925584</v>
      </c>
      <c r="H187" s="1">
        <v>294352144</v>
      </c>
      <c r="I187" s="1">
        <v>775</v>
      </c>
      <c r="J187" s="1">
        <v>9485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112402</v>
      </c>
      <c r="Q187" s="1">
        <v>585655</v>
      </c>
      <c r="R187" s="1">
        <v>148993</v>
      </c>
      <c r="S187" s="1">
        <v>6</v>
      </c>
      <c r="T187" s="1">
        <v>12</v>
      </c>
      <c r="U187" s="1">
        <v>83</v>
      </c>
    </row>
    <row r="188" spans="3:21">
      <c r="C188" s="2">
        <v>42620.4718402778</v>
      </c>
      <c r="D188" s="1">
        <v>0</v>
      </c>
      <c r="E188" s="1">
        <v>0</v>
      </c>
      <c r="F188" s="1">
        <v>0</v>
      </c>
      <c r="G188" s="1">
        <v>761749984</v>
      </c>
      <c r="H188" s="1">
        <v>293723512</v>
      </c>
      <c r="I188" s="1">
        <v>1595</v>
      </c>
      <c r="J188" s="1">
        <v>9292</v>
      </c>
      <c r="K188" s="1">
        <v>23</v>
      </c>
      <c r="L188" s="1">
        <v>0</v>
      </c>
      <c r="M188" s="1">
        <v>0</v>
      </c>
      <c r="N188" s="1">
        <v>0</v>
      </c>
      <c r="O188" s="1">
        <v>0</v>
      </c>
      <c r="P188" s="1">
        <v>109799</v>
      </c>
      <c r="Q188" s="1">
        <v>610600</v>
      </c>
      <c r="R188" s="1">
        <v>145430</v>
      </c>
      <c r="S188" s="1">
        <v>6</v>
      </c>
      <c r="T188" s="1">
        <v>13</v>
      </c>
      <c r="U188" s="1">
        <v>81</v>
      </c>
    </row>
    <row r="189" spans="3:21">
      <c r="C189" s="2">
        <v>42620.4718518518</v>
      </c>
      <c r="D189" s="1">
        <v>1</v>
      </c>
      <c r="E189" s="1">
        <v>0</v>
      </c>
      <c r="F189" s="1">
        <v>0</v>
      </c>
      <c r="G189" s="1">
        <v>761877888</v>
      </c>
      <c r="H189" s="1">
        <v>294477384</v>
      </c>
      <c r="I189" s="1">
        <v>2205</v>
      </c>
      <c r="J189" s="1">
        <v>19063</v>
      </c>
      <c r="K189" s="1">
        <v>115</v>
      </c>
      <c r="L189" s="1">
        <v>0</v>
      </c>
      <c r="M189" s="1">
        <v>0</v>
      </c>
      <c r="N189" s="1">
        <v>0</v>
      </c>
      <c r="O189" s="1">
        <v>0</v>
      </c>
      <c r="P189" s="1">
        <v>88904</v>
      </c>
      <c r="Q189" s="1">
        <v>482382</v>
      </c>
      <c r="R189" s="1">
        <v>108421</v>
      </c>
      <c r="S189" s="1">
        <v>5</v>
      </c>
      <c r="T189" s="1">
        <v>11</v>
      </c>
      <c r="U189" s="1">
        <v>84</v>
      </c>
    </row>
    <row r="190" spans="3:21">
      <c r="C190" s="2">
        <v>42620.4718634259</v>
      </c>
      <c r="D190" s="1">
        <v>1</v>
      </c>
      <c r="E190" s="1">
        <v>1</v>
      </c>
      <c r="F190" s="1">
        <v>0</v>
      </c>
      <c r="G190" s="1">
        <v>761905928</v>
      </c>
      <c r="H190" s="1">
        <v>293998176</v>
      </c>
      <c r="I190" s="1">
        <v>3505</v>
      </c>
      <c r="J190" s="1">
        <v>32965</v>
      </c>
      <c r="K190" s="1">
        <v>67</v>
      </c>
      <c r="L190" s="1">
        <v>0</v>
      </c>
      <c r="M190" s="1">
        <v>0</v>
      </c>
      <c r="N190" s="1">
        <v>0</v>
      </c>
      <c r="O190" s="1">
        <v>0</v>
      </c>
      <c r="P190" s="1">
        <v>88902</v>
      </c>
      <c r="Q190" s="1">
        <v>611106</v>
      </c>
      <c r="R190" s="1">
        <v>110862</v>
      </c>
      <c r="S190" s="1">
        <v>6</v>
      </c>
      <c r="T190" s="1">
        <v>12</v>
      </c>
      <c r="U190" s="1">
        <v>82</v>
      </c>
    </row>
    <row r="191" spans="3:21">
      <c r="C191" s="2">
        <v>42620.471875</v>
      </c>
      <c r="D191" s="1">
        <v>0</v>
      </c>
      <c r="E191" s="1">
        <v>0</v>
      </c>
      <c r="F191" s="1">
        <v>0</v>
      </c>
      <c r="G191" s="1">
        <v>761882296</v>
      </c>
      <c r="H191" s="1">
        <v>294618008</v>
      </c>
      <c r="I191" s="1">
        <v>2663</v>
      </c>
      <c r="J191" s="1">
        <v>16065</v>
      </c>
      <c r="K191" s="1">
        <v>90</v>
      </c>
      <c r="L191" s="1">
        <v>0</v>
      </c>
      <c r="M191" s="1">
        <v>0</v>
      </c>
      <c r="N191" s="1">
        <v>0</v>
      </c>
      <c r="O191" s="1">
        <v>0</v>
      </c>
      <c r="P191" s="1">
        <v>71216</v>
      </c>
      <c r="Q191" s="1">
        <v>574275</v>
      </c>
      <c r="R191" s="1">
        <v>79152</v>
      </c>
      <c r="S191" s="1">
        <v>6</v>
      </c>
      <c r="T191" s="1">
        <v>10</v>
      </c>
      <c r="U191" s="1">
        <v>84</v>
      </c>
    </row>
    <row r="192" spans="3:21">
      <c r="C192" s="2">
        <v>42620.4718865741</v>
      </c>
      <c r="D192" s="1">
        <v>1</v>
      </c>
      <c r="E192" s="1">
        <v>1</v>
      </c>
      <c r="F192" s="1">
        <v>0</v>
      </c>
      <c r="G192" s="1">
        <v>761860968</v>
      </c>
      <c r="H192" s="1">
        <v>293990912</v>
      </c>
      <c r="I192" s="1">
        <v>1479</v>
      </c>
      <c r="J192" s="1">
        <v>11475</v>
      </c>
      <c r="K192" s="1">
        <v>23</v>
      </c>
      <c r="L192" s="1">
        <v>0</v>
      </c>
      <c r="M192" s="1">
        <v>0</v>
      </c>
      <c r="N192" s="1">
        <v>0</v>
      </c>
      <c r="O192" s="1">
        <v>0</v>
      </c>
      <c r="P192" s="1">
        <v>72503</v>
      </c>
      <c r="Q192" s="1">
        <v>544558</v>
      </c>
      <c r="R192" s="1">
        <v>82227</v>
      </c>
      <c r="S192" s="1">
        <v>6</v>
      </c>
      <c r="T192" s="1">
        <v>10</v>
      </c>
      <c r="U192" s="1">
        <v>84</v>
      </c>
    </row>
    <row r="193" spans="3:21">
      <c r="C193" s="2">
        <v>42620.4718981481</v>
      </c>
      <c r="D193" s="1">
        <v>3</v>
      </c>
      <c r="E193" s="1">
        <v>0</v>
      </c>
      <c r="F193" s="1">
        <v>0</v>
      </c>
      <c r="G193" s="1">
        <v>761774136</v>
      </c>
      <c r="H193" s="1">
        <v>294689584</v>
      </c>
      <c r="I193" s="1">
        <v>1273</v>
      </c>
      <c r="J193" s="1">
        <v>11209</v>
      </c>
      <c r="K193" s="1">
        <v>45</v>
      </c>
      <c r="L193" s="1">
        <v>0</v>
      </c>
      <c r="M193" s="1">
        <v>0</v>
      </c>
      <c r="N193" s="1">
        <v>0</v>
      </c>
      <c r="O193" s="1">
        <v>0</v>
      </c>
      <c r="P193" s="1">
        <v>83604</v>
      </c>
      <c r="Q193" s="1">
        <v>561958</v>
      </c>
      <c r="R193" s="1">
        <v>99789</v>
      </c>
      <c r="S193" s="1">
        <v>6</v>
      </c>
      <c r="T193" s="1">
        <v>11</v>
      </c>
      <c r="U193" s="1">
        <v>84</v>
      </c>
    </row>
    <row r="194" spans="3:21">
      <c r="C194" s="2">
        <v>42620.4719097222</v>
      </c>
      <c r="D194" s="1">
        <v>2</v>
      </c>
      <c r="E194" s="1">
        <v>0</v>
      </c>
      <c r="F194" s="1">
        <v>0</v>
      </c>
      <c r="G194" s="1">
        <v>761732424</v>
      </c>
      <c r="H194" s="1">
        <v>294114960</v>
      </c>
      <c r="I194" s="1">
        <v>992</v>
      </c>
      <c r="J194" s="1">
        <v>9603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72137</v>
      </c>
      <c r="Q194" s="1">
        <v>511164</v>
      </c>
      <c r="R194" s="1">
        <v>82186</v>
      </c>
      <c r="S194" s="1">
        <v>5</v>
      </c>
      <c r="T194" s="1">
        <v>8</v>
      </c>
      <c r="U194" s="1">
        <v>86</v>
      </c>
    </row>
    <row r="195" spans="3:21">
      <c r="C195" s="2">
        <v>42620.4719212963</v>
      </c>
      <c r="D195" s="1">
        <v>1</v>
      </c>
      <c r="E195" s="1">
        <v>0</v>
      </c>
      <c r="F195" s="1">
        <v>0</v>
      </c>
      <c r="G195" s="1">
        <v>761719144</v>
      </c>
      <c r="H195" s="1">
        <v>294289760</v>
      </c>
      <c r="I195" s="1">
        <v>1290</v>
      </c>
      <c r="J195" s="1">
        <v>9580</v>
      </c>
      <c r="K195" s="1">
        <v>23</v>
      </c>
      <c r="L195" s="1">
        <v>0</v>
      </c>
      <c r="M195" s="1">
        <v>0</v>
      </c>
      <c r="N195" s="1">
        <v>0</v>
      </c>
      <c r="O195" s="1">
        <v>0</v>
      </c>
      <c r="P195" s="1">
        <v>69676</v>
      </c>
      <c r="Q195" s="1">
        <v>511439</v>
      </c>
      <c r="R195" s="1">
        <v>76584</v>
      </c>
      <c r="S195" s="1">
        <v>5</v>
      </c>
      <c r="T195" s="1">
        <v>9</v>
      </c>
      <c r="U195" s="1">
        <v>86</v>
      </c>
    </row>
    <row r="196" spans="3:21">
      <c r="C196" s="2">
        <v>42620.4719328704</v>
      </c>
      <c r="D196" s="1">
        <v>3</v>
      </c>
      <c r="E196" s="1">
        <v>1</v>
      </c>
      <c r="F196" s="1">
        <v>0</v>
      </c>
      <c r="G196" s="1">
        <v>761727272</v>
      </c>
      <c r="H196" s="1">
        <v>294216608</v>
      </c>
      <c r="I196" s="1">
        <v>895</v>
      </c>
      <c r="J196" s="1">
        <v>9155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74888</v>
      </c>
      <c r="Q196" s="1">
        <v>546345</v>
      </c>
      <c r="R196" s="1">
        <v>88489</v>
      </c>
      <c r="S196" s="1">
        <v>5</v>
      </c>
      <c r="T196" s="1">
        <v>10</v>
      </c>
      <c r="U196" s="1">
        <v>84</v>
      </c>
    </row>
    <row r="197" spans="3:21">
      <c r="C197" s="2">
        <v>42620.4719444444</v>
      </c>
      <c r="D197" s="1">
        <v>2</v>
      </c>
      <c r="E197" s="1">
        <v>0</v>
      </c>
      <c r="F197" s="1">
        <v>0</v>
      </c>
      <c r="G197" s="1">
        <v>761786808</v>
      </c>
      <c r="H197" s="1">
        <v>294060056</v>
      </c>
      <c r="I197" s="1">
        <v>1143</v>
      </c>
      <c r="J197" s="1">
        <v>9231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79984</v>
      </c>
      <c r="Q197" s="1">
        <v>465291</v>
      </c>
      <c r="R197" s="1">
        <v>90553</v>
      </c>
      <c r="S197" s="1">
        <v>5</v>
      </c>
      <c r="T197" s="1">
        <v>10</v>
      </c>
      <c r="U197" s="1">
        <v>84</v>
      </c>
    </row>
    <row r="198" spans="3:21">
      <c r="C198" s="2">
        <v>42620.4719560185</v>
      </c>
      <c r="D198" s="1">
        <v>3</v>
      </c>
      <c r="E198" s="1">
        <v>0</v>
      </c>
      <c r="F198" s="1">
        <v>0</v>
      </c>
      <c r="G198" s="1">
        <v>761795208</v>
      </c>
      <c r="H198" s="1">
        <v>293850640</v>
      </c>
      <c r="I198" s="1">
        <v>783</v>
      </c>
      <c r="J198" s="1">
        <v>7950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62426</v>
      </c>
      <c r="Q198" s="1">
        <v>436527</v>
      </c>
      <c r="R198" s="1">
        <v>68293</v>
      </c>
      <c r="S198" s="1">
        <v>5</v>
      </c>
      <c r="T198" s="1">
        <v>8</v>
      </c>
      <c r="U198" s="1">
        <v>87</v>
      </c>
    </row>
    <row r="199" spans="3:21">
      <c r="C199" s="2">
        <v>42620.4719675926</v>
      </c>
      <c r="D199" s="1">
        <v>3</v>
      </c>
      <c r="E199" s="1">
        <v>0</v>
      </c>
      <c r="F199" s="1">
        <v>0</v>
      </c>
      <c r="G199" s="1">
        <v>761795632</v>
      </c>
      <c r="H199" s="1">
        <v>294601824</v>
      </c>
      <c r="I199" s="1">
        <v>1524</v>
      </c>
      <c r="J199" s="1">
        <v>13023</v>
      </c>
      <c r="K199" s="1">
        <v>23</v>
      </c>
      <c r="L199" s="1">
        <v>0</v>
      </c>
      <c r="M199" s="1">
        <v>0</v>
      </c>
      <c r="N199" s="1">
        <v>0</v>
      </c>
      <c r="O199" s="1">
        <v>0</v>
      </c>
      <c r="P199" s="1">
        <v>73741</v>
      </c>
      <c r="Q199" s="1">
        <v>450746</v>
      </c>
      <c r="R199" s="1">
        <v>82510</v>
      </c>
      <c r="S199" s="1">
        <v>5</v>
      </c>
      <c r="T199" s="1">
        <v>10</v>
      </c>
      <c r="U199" s="1">
        <v>85</v>
      </c>
    </row>
    <row r="200" spans="3:21">
      <c r="C200" s="2">
        <v>42620.4719791667</v>
      </c>
      <c r="D200" s="1">
        <v>4</v>
      </c>
      <c r="E200" s="1">
        <v>1</v>
      </c>
      <c r="F200" s="1">
        <v>0</v>
      </c>
      <c r="G200" s="1">
        <v>761851496</v>
      </c>
      <c r="H200" s="1">
        <v>294018704</v>
      </c>
      <c r="I200" s="1">
        <v>701</v>
      </c>
      <c r="J200" s="1">
        <v>7157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65802</v>
      </c>
      <c r="Q200" s="1">
        <v>393828</v>
      </c>
      <c r="R200" s="1">
        <v>71839</v>
      </c>
      <c r="S200" s="1">
        <v>5</v>
      </c>
      <c r="T200" s="1">
        <v>8</v>
      </c>
      <c r="U200" s="1">
        <v>87</v>
      </c>
    </row>
    <row r="201" spans="3:21">
      <c r="C201" s="2">
        <v>42620.4719907407</v>
      </c>
      <c r="D201" s="1">
        <v>1</v>
      </c>
      <c r="E201" s="1">
        <v>0</v>
      </c>
      <c r="F201" s="1">
        <v>0</v>
      </c>
      <c r="G201" s="1">
        <v>761854672</v>
      </c>
      <c r="H201" s="1">
        <v>294740080</v>
      </c>
      <c r="I201" s="1">
        <v>507</v>
      </c>
      <c r="J201" s="1">
        <v>2803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70879</v>
      </c>
      <c r="Q201" s="1">
        <v>396377</v>
      </c>
      <c r="R201" s="1">
        <v>79549</v>
      </c>
      <c r="S201" s="1">
        <v>5</v>
      </c>
      <c r="T201" s="1">
        <v>10</v>
      </c>
      <c r="U201" s="1">
        <v>86</v>
      </c>
    </row>
    <row r="202" spans="3:21">
      <c r="C202" s="2">
        <v>42620.4720023148</v>
      </c>
      <c r="D202" s="1">
        <v>1</v>
      </c>
      <c r="E202" s="1">
        <v>1</v>
      </c>
      <c r="F202" s="1">
        <v>0</v>
      </c>
      <c r="G202" s="1">
        <v>761799992</v>
      </c>
      <c r="H202" s="1">
        <v>294096240</v>
      </c>
      <c r="I202" s="1">
        <v>362</v>
      </c>
      <c r="J202" s="1">
        <v>3518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81142</v>
      </c>
      <c r="Q202" s="1">
        <v>411093</v>
      </c>
      <c r="R202" s="1">
        <v>90669</v>
      </c>
      <c r="S202" s="1">
        <v>5</v>
      </c>
      <c r="T202" s="1">
        <v>9</v>
      </c>
      <c r="U202" s="1">
        <v>86</v>
      </c>
    </row>
    <row r="203" spans="3:21">
      <c r="C203" s="2">
        <v>42620.4720138889</v>
      </c>
      <c r="D203" s="1">
        <v>1</v>
      </c>
      <c r="E203" s="1">
        <v>0</v>
      </c>
      <c r="F203" s="1">
        <v>0</v>
      </c>
      <c r="G203" s="1">
        <v>762888360</v>
      </c>
      <c r="H203" s="1">
        <v>294799336</v>
      </c>
      <c r="I203" s="1">
        <v>1164</v>
      </c>
      <c r="J203" s="1">
        <v>7525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85388</v>
      </c>
      <c r="Q203" s="1">
        <v>366675</v>
      </c>
      <c r="R203" s="1">
        <v>94586</v>
      </c>
      <c r="S203" s="1">
        <v>5</v>
      </c>
      <c r="T203" s="1">
        <v>27</v>
      </c>
      <c r="U203" s="1">
        <v>68</v>
      </c>
    </row>
    <row r="204" spans="3:21">
      <c r="C204" s="2">
        <v>42620.4730555556</v>
      </c>
      <c r="D204" s="1">
        <v>2</v>
      </c>
      <c r="E204" s="1">
        <v>0</v>
      </c>
      <c r="F204" s="1">
        <v>0</v>
      </c>
      <c r="G204" s="1">
        <v>764172624</v>
      </c>
      <c r="H204" s="1">
        <v>296534464</v>
      </c>
      <c r="I204" s="1">
        <v>2308</v>
      </c>
      <c r="J204" s="1">
        <v>30966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69467</v>
      </c>
      <c r="Q204" s="1">
        <v>604464</v>
      </c>
      <c r="R204" s="1">
        <v>82796</v>
      </c>
      <c r="S204" s="1">
        <v>6</v>
      </c>
      <c r="T204" s="1">
        <v>10</v>
      </c>
      <c r="U204" s="1">
        <v>84</v>
      </c>
    </row>
    <row r="205" spans="3:21">
      <c r="C205" s="2">
        <v>42620.4730671296</v>
      </c>
      <c r="D205" s="1">
        <v>1</v>
      </c>
      <c r="E205" s="1">
        <v>0</v>
      </c>
      <c r="F205" s="1">
        <v>0</v>
      </c>
      <c r="G205" s="1">
        <v>764115632</v>
      </c>
      <c r="H205" s="1">
        <v>295902112</v>
      </c>
      <c r="I205" s="1">
        <v>481</v>
      </c>
      <c r="J205" s="1">
        <v>4160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77632</v>
      </c>
      <c r="Q205" s="1">
        <v>486479</v>
      </c>
      <c r="R205" s="1">
        <v>86246</v>
      </c>
      <c r="S205" s="1">
        <v>6</v>
      </c>
      <c r="T205" s="1">
        <v>27</v>
      </c>
      <c r="U205" s="1">
        <v>67</v>
      </c>
    </row>
    <row r="206" spans="3:21">
      <c r="C206" s="2">
        <v>42620.4730787037</v>
      </c>
      <c r="D206" s="1">
        <v>4</v>
      </c>
      <c r="E206" s="1">
        <v>0</v>
      </c>
      <c r="F206" s="1">
        <v>0</v>
      </c>
      <c r="G206" s="1">
        <v>764041192</v>
      </c>
      <c r="H206" s="1">
        <v>296646208</v>
      </c>
      <c r="I206" s="1">
        <v>687</v>
      </c>
      <c r="J206" s="1">
        <v>5514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63439</v>
      </c>
      <c r="Q206" s="1">
        <v>382910</v>
      </c>
      <c r="R206" s="1">
        <v>47933</v>
      </c>
      <c r="S206" s="1">
        <v>5</v>
      </c>
      <c r="T206" s="1">
        <v>37</v>
      </c>
      <c r="U206" s="1">
        <v>58</v>
      </c>
    </row>
    <row r="207" spans="3:21">
      <c r="C207" s="2">
        <v>42620.4730902778</v>
      </c>
      <c r="D207" s="1">
        <v>1</v>
      </c>
      <c r="E207" s="1">
        <v>0</v>
      </c>
      <c r="F207" s="1">
        <v>0</v>
      </c>
      <c r="G207" s="1">
        <v>764093672</v>
      </c>
      <c r="H207" s="1">
        <v>296123104</v>
      </c>
      <c r="I207" s="1">
        <v>809</v>
      </c>
      <c r="J207" s="1">
        <v>7080</v>
      </c>
      <c r="K207" s="1">
        <v>22</v>
      </c>
      <c r="L207" s="1">
        <v>0</v>
      </c>
      <c r="M207" s="1">
        <v>0</v>
      </c>
      <c r="N207" s="1">
        <v>0</v>
      </c>
      <c r="O207" s="1">
        <v>0</v>
      </c>
      <c r="P207" s="1">
        <v>64432</v>
      </c>
      <c r="Q207" s="1">
        <v>478033</v>
      </c>
      <c r="R207" s="1">
        <v>65439</v>
      </c>
      <c r="S207" s="1">
        <v>6</v>
      </c>
      <c r="T207" s="1">
        <v>11</v>
      </c>
      <c r="U207" s="1">
        <v>83</v>
      </c>
    </row>
    <row r="208" spans="3:21">
      <c r="C208" s="2">
        <v>42620.4731018519</v>
      </c>
      <c r="D208" s="1">
        <v>1</v>
      </c>
      <c r="E208" s="1">
        <v>0</v>
      </c>
      <c r="F208" s="1">
        <v>0</v>
      </c>
      <c r="G208" s="1">
        <v>765052296</v>
      </c>
      <c r="H208" s="1">
        <v>296766552</v>
      </c>
      <c r="I208" s="1">
        <v>1279</v>
      </c>
      <c r="J208" s="1">
        <v>8443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58138</v>
      </c>
      <c r="Q208" s="1">
        <v>500307</v>
      </c>
      <c r="R208" s="1">
        <v>61043</v>
      </c>
      <c r="S208" s="1">
        <v>5</v>
      </c>
      <c r="T208" s="1">
        <v>10</v>
      </c>
      <c r="U208" s="1">
        <v>84</v>
      </c>
    </row>
    <row r="209" spans="3:21">
      <c r="C209" s="2">
        <v>42620.4731134259</v>
      </c>
      <c r="D209" s="1">
        <v>1</v>
      </c>
      <c r="E209" s="1">
        <v>0</v>
      </c>
      <c r="F209" s="1">
        <v>0</v>
      </c>
      <c r="G209" s="1">
        <v>763952440</v>
      </c>
      <c r="H209" s="1">
        <v>296212880</v>
      </c>
      <c r="I209" s="1">
        <v>4433</v>
      </c>
      <c r="J209" s="1">
        <v>20027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59377</v>
      </c>
      <c r="Q209" s="1">
        <v>609192</v>
      </c>
      <c r="R209" s="1">
        <v>65503</v>
      </c>
      <c r="S209" s="1">
        <v>6</v>
      </c>
      <c r="T209" s="1">
        <v>9</v>
      </c>
      <c r="U209" s="1">
        <v>84</v>
      </c>
    </row>
    <row r="210" spans="3:21">
      <c r="C210" s="2">
        <v>42620.473125</v>
      </c>
      <c r="D210" s="1">
        <v>2</v>
      </c>
      <c r="E210" s="1">
        <v>0</v>
      </c>
      <c r="F210" s="1">
        <v>0</v>
      </c>
      <c r="G210" s="1">
        <v>763902648</v>
      </c>
      <c r="H210" s="1">
        <v>295564440</v>
      </c>
      <c r="I210" s="1">
        <v>3422</v>
      </c>
      <c r="J210" s="1">
        <v>1582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56827</v>
      </c>
      <c r="Q210" s="1">
        <v>353191</v>
      </c>
      <c r="R210" s="1">
        <v>61453</v>
      </c>
      <c r="S210" s="1">
        <v>6</v>
      </c>
      <c r="T210" s="1">
        <v>7</v>
      </c>
      <c r="U210" s="1">
        <v>87</v>
      </c>
    </row>
    <row r="211" spans="3:21">
      <c r="C211" s="2">
        <v>42620.4731365741</v>
      </c>
      <c r="D211" s="1">
        <v>3</v>
      </c>
      <c r="E211" s="1">
        <v>1</v>
      </c>
      <c r="F211" s="1">
        <v>0</v>
      </c>
      <c r="G211" s="1">
        <v>763917528</v>
      </c>
      <c r="H211" s="1">
        <v>296165984</v>
      </c>
      <c r="I211" s="1">
        <v>125</v>
      </c>
      <c r="J211" s="1">
        <v>1637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59709</v>
      </c>
      <c r="Q211" s="1">
        <v>355116</v>
      </c>
      <c r="R211" s="1">
        <v>64010</v>
      </c>
      <c r="S211" s="1">
        <v>6</v>
      </c>
      <c r="T211" s="1">
        <v>8</v>
      </c>
      <c r="U211" s="1">
        <v>86</v>
      </c>
    </row>
    <row r="212" spans="3:21">
      <c r="C212" s="2">
        <v>42620.4731481482</v>
      </c>
      <c r="D212" s="1">
        <v>2</v>
      </c>
      <c r="E212" s="1">
        <v>0</v>
      </c>
      <c r="F212" s="1">
        <v>0</v>
      </c>
      <c r="G212" s="1">
        <v>763794128</v>
      </c>
      <c r="H212" s="1">
        <v>295804656</v>
      </c>
      <c r="I212" s="1">
        <v>437</v>
      </c>
      <c r="J212" s="1">
        <v>1823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63161</v>
      </c>
      <c r="Q212" s="1">
        <v>352549</v>
      </c>
      <c r="R212" s="1">
        <v>69381</v>
      </c>
      <c r="S212" s="1">
        <v>6</v>
      </c>
      <c r="T212" s="1">
        <v>8</v>
      </c>
      <c r="U212" s="1">
        <v>86</v>
      </c>
    </row>
    <row r="213" spans="3:21">
      <c r="C213" s="2">
        <v>42620.4731597222</v>
      </c>
      <c r="D213" s="1">
        <v>3</v>
      </c>
      <c r="E213" s="1">
        <v>0</v>
      </c>
      <c r="F213" s="1">
        <v>0</v>
      </c>
      <c r="G213" s="1">
        <v>764065584</v>
      </c>
      <c r="H213" s="1">
        <v>295859480</v>
      </c>
      <c r="I213" s="1">
        <v>230</v>
      </c>
      <c r="J213" s="1">
        <v>1559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66152</v>
      </c>
      <c r="Q213" s="1">
        <v>347221</v>
      </c>
      <c r="R213" s="1">
        <v>72911</v>
      </c>
      <c r="S213" s="1">
        <v>6</v>
      </c>
      <c r="T213" s="1">
        <v>9</v>
      </c>
      <c r="U213" s="1">
        <v>85</v>
      </c>
    </row>
    <row r="214" spans="3:21">
      <c r="C214" s="2">
        <v>42620.4731712963</v>
      </c>
      <c r="D214" s="1">
        <v>1</v>
      </c>
      <c r="E214" s="1">
        <v>0</v>
      </c>
      <c r="F214" s="1">
        <v>0</v>
      </c>
      <c r="G214" s="1">
        <v>764040256</v>
      </c>
      <c r="H214" s="1">
        <v>296525816</v>
      </c>
      <c r="I214" s="1">
        <v>835</v>
      </c>
      <c r="J214" s="1">
        <v>6097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76108</v>
      </c>
      <c r="Q214" s="1">
        <v>348746</v>
      </c>
      <c r="R214" s="1">
        <v>83041</v>
      </c>
      <c r="S214" s="1">
        <v>6</v>
      </c>
      <c r="T214" s="1">
        <v>8</v>
      </c>
      <c r="U214" s="1">
        <v>86</v>
      </c>
    </row>
    <row r="215" spans="3:21">
      <c r="C215" s="2">
        <v>42620.4731828704</v>
      </c>
      <c r="D215" s="1">
        <v>2</v>
      </c>
      <c r="E215" s="1">
        <v>0</v>
      </c>
      <c r="F215" s="1">
        <v>0</v>
      </c>
      <c r="G215" s="1">
        <v>763957200</v>
      </c>
      <c r="H215" s="1">
        <v>295935976</v>
      </c>
      <c r="I215" s="1">
        <v>924</v>
      </c>
      <c r="J215" s="1">
        <v>12189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75149</v>
      </c>
      <c r="Q215" s="1">
        <v>350197</v>
      </c>
      <c r="R215" s="1">
        <v>84685</v>
      </c>
      <c r="S215" s="1">
        <v>6</v>
      </c>
      <c r="T215" s="1">
        <v>9</v>
      </c>
      <c r="U215" s="1">
        <v>85</v>
      </c>
    </row>
    <row r="216" spans="3:21">
      <c r="C216" s="2">
        <v>42620.4731944444</v>
      </c>
      <c r="D216" s="1">
        <v>4</v>
      </c>
      <c r="E216" s="1">
        <v>0</v>
      </c>
      <c r="F216" s="1">
        <v>0</v>
      </c>
      <c r="G216" s="1">
        <v>764804456</v>
      </c>
      <c r="H216" s="1">
        <v>296562888</v>
      </c>
      <c r="I216" s="1">
        <v>1267</v>
      </c>
      <c r="J216" s="1">
        <v>11450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74024</v>
      </c>
      <c r="Q216" s="1">
        <v>371940</v>
      </c>
      <c r="R216" s="1">
        <v>83649</v>
      </c>
      <c r="S216" s="1">
        <v>7</v>
      </c>
      <c r="T216" s="1">
        <v>9</v>
      </c>
      <c r="U216" s="1">
        <v>84</v>
      </c>
    </row>
    <row r="217" spans="3:21">
      <c r="C217" s="2">
        <v>42620.4732060185</v>
      </c>
      <c r="D217" s="1">
        <v>0</v>
      </c>
      <c r="E217" s="1">
        <v>0</v>
      </c>
      <c r="F217" s="1">
        <v>0</v>
      </c>
      <c r="G217" s="1">
        <v>763926768</v>
      </c>
      <c r="H217" s="1">
        <v>296022264</v>
      </c>
      <c r="I217" s="1">
        <v>675</v>
      </c>
      <c r="J217" s="1">
        <v>6304</v>
      </c>
      <c r="K217" s="1">
        <v>23</v>
      </c>
      <c r="L217" s="1">
        <v>0</v>
      </c>
      <c r="M217" s="1">
        <v>0</v>
      </c>
      <c r="N217" s="1">
        <v>0</v>
      </c>
      <c r="O217" s="1">
        <v>0</v>
      </c>
      <c r="P217" s="1">
        <v>53280</v>
      </c>
      <c r="Q217" s="1">
        <v>350348</v>
      </c>
      <c r="R217" s="1">
        <v>54249</v>
      </c>
      <c r="S217" s="1">
        <v>6</v>
      </c>
      <c r="T217" s="1">
        <v>7</v>
      </c>
      <c r="U217" s="1">
        <v>86</v>
      </c>
    </row>
    <row r="218" spans="3:21">
      <c r="C218" s="2">
        <v>42620.4732175926</v>
      </c>
      <c r="D218" s="1">
        <v>2</v>
      </c>
      <c r="E218" s="1">
        <v>1</v>
      </c>
      <c r="F218" s="1">
        <v>0</v>
      </c>
      <c r="G218" s="1">
        <v>764081392</v>
      </c>
      <c r="H218" s="1">
        <v>295685624</v>
      </c>
      <c r="I218" s="1">
        <v>1277</v>
      </c>
      <c r="J218" s="1">
        <v>9031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50000</v>
      </c>
      <c r="Q218" s="1">
        <v>329666</v>
      </c>
      <c r="R218" s="1">
        <v>51077</v>
      </c>
      <c r="S218" s="1">
        <v>6</v>
      </c>
      <c r="T218" s="1">
        <v>8</v>
      </c>
      <c r="U218" s="1">
        <v>86</v>
      </c>
    </row>
    <row r="219" spans="3:21">
      <c r="C219" s="2">
        <v>42620.4732291667</v>
      </c>
      <c r="D219" s="1">
        <v>3</v>
      </c>
      <c r="E219" s="1">
        <v>0</v>
      </c>
      <c r="F219" s="1">
        <v>0</v>
      </c>
      <c r="G219" s="1">
        <v>763943160</v>
      </c>
      <c r="H219" s="1">
        <v>296353728</v>
      </c>
      <c r="I219" s="1">
        <v>994</v>
      </c>
      <c r="J219" s="1">
        <v>7512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65273</v>
      </c>
      <c r="Q219" s="1">
        <v>353581</v>
      </c>
      <c r="R219" s="1">
        <v>68864</v>
      </c>
      <c r="S219" s="1">
        <v>6</v>
      </c>
      <c r="T219" s="1">
        <v>9</v>
      </c>
      <c r="U219" s="1">
        <v>86</v>
      </c>
    </row>
    <row r="220" spans="3:21">
      <c r="C220" s="2">
        <v>42620.4732407407</v>
      </c>
      <c r="D220" s="1">
        <v>2</v>
      </c>
      <c r="E220" s="1">
        <v>0</v>
      </c>
      <c r="F220" s="1">
        <v>0</v>
      </c>
      <c r="G220" s="1">
        <v>763991888</v>
      </c>
      <c r="H220" s="1">
        <v>295795792</v>
      </c>
      <c r="I220" s="1">
        <v>3392</v>
      </c>
      <c r="J220" s="1">
        <v>7337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76122</v>
      </c>
      <c r="Q220" s="1">
        <v>380893</v>
      </c>
      <c r="R220" s="1">
        <v>85443</v>
      </c>
      <c r="S220" s="1">
        <v>6</v>
      </c>
      <c r="T220" s="1">
        <v>10</v>
      </c>
      <c r="U220" s="1">
        <v>84</v>
      </c>
    </row>
    <row r="221" spans="3:21">
      <c r="C221" s="2">
        <v>42620.4732523148</v>
      </c>
      <c r="D221" s="1">
        <v>1</v>
      </c>
      <c r="E221" s="1">
        <v>1</v>
      </c>
      <c r="F221" s="1">
        <v>0</v>
      </c>
      <c r="G221" s="1">
        <v>764059000</v>
      </c>
      <c r="H221" s="1">
        <v>296498440</v>
      </c>
      <c r="I221" s="1">
        <v>1835</v>
      </c>
      <c r="J221" s="1">
        <v>7318</v>
      </c>
      <c r="K221" s="1">
        <v>45</v>
      </c>
      <c r="L221" s="1">
        <v>0</v>
      </c>
      <c r="M221" s="1">
        <v>0</v>
      </c>
      <c r="N221" s="1">
        <v>0</v>
      </c>
      <c r="O221" s="1">
        <v>0</v>
      </c>
      <c r="P221" s="1">
        <v>71165</v>
      </c>
      <c r="Q221" s="1">
        <v>389709</v>
      </c>
      <c r="R221" s="1">
        <v>79972</v>
      </c>
      <c r="S221" s="1">
        <v>6</v>
      </c>
      <c r="T221" s="1">
        <v>8</v>
      </c>
      <c r="U221" s="1">
        <v>86</v>
      </c>
    </row>
    <row r="222" spans="3:21">
      <c r="C222" s="2">
        <v>42620.4732638889</v>
      </c>
      <c r="D222" s="1">
        <v>1</v>
      </c>
      <c r="E222" s="1">
        <v>0</v>
      </c>
      <c r="F222" s="1">
        <v>0</v>
      </c>
      <c r="G222" s="1">
        <v>764432080</v>
      </c>
      <c r="H222" s="1">
        <v>296325576</v>
      </c>
      <c r="I222" s="1">
        <v>2055</v>
      </c>
      <c r="J222" s="1">
        <v>12895</v>
      </c>
      <c r="K222" s="1">
        <v>23</v>
      </c>
      <c r="L222" s="1">
        <v>0</v>
      </c>
      <c r="M222" s="1">
        <v>0</v>
      </c>
      <c r="N222" s="1">
        <v>0</v>
      </c>
      <c r="O222" s="1">
        <v>0</v>
      </c>
      <c r="P222" s="1">
        <v>77267</v>
      </c>
      <c r="Q222" s="1">
        <v>402033</v>
      </c>
      <c r="R222" s="1">
        <v>88832</v>
      </c>
      <c r="S222" s="1">
        <v>6</v>
      </c>
      <c r="T222" s="1">
        <v>10</v>
      </c>
      <c r="U222" s="1">
        <v>85</v>
      </c>
    </row>
    <row r="223" spans="3:21">
      <c r="C223" s="2">
        <v>42620.4742939815</v>
      </c>
      <c r="D223" s="1">
        <v>1</v>
      </c>
      <c r="E223" s="1">
        <v>0</v>
      </c>
      <c r="F223" s="1">
        <v>0</v>
      </c>
      <c r="G223" s="1">
        <v>764211776</v>
      </c>
      <c r="H223" s="1">
        <v>296175464</v>
      </c>
      <c r="I223" s="1">
        <v>2469</v>
      </c>
      <c r="J223" s="1">
        <v>32187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70890</v>
      </c>
      <c r="Q223" s="1">
        <v>492073</v>
      </c>
      <c r="R223" s="1">
        <v>109548</v>
      </c>
      <c r="S223" s="1">
        <v>5</v>
      </c>
      <c r="T223" s="1">
        <v>10</v>
      </c>
      <c r="U223" s="1">
        <v>85</v>
      </c>
    </row>
    <row r="224" spans="3:21">
      <c r="C224" s="2">
        <v>42620.4743055556</v>
      </c>
      <c r="D224" s="1">
        <v>3</v>
      </c>
      <c r="E224" s="1">
        <v>0</v>
      </c>
      <c r="F224" s="1">
        <v>0</v>
      </c>
      <c r="G224" s="1">
        <v>765212576</v>
      </c>
      <c r="H224" s="1">
        <v>296873952</v>
      </c>
      <c r="I224" s="1">
        <v>640</v>
      </c>
      <c r="J224" s="1">
        <v>5185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72722</v>
      </c>
      <c r="Q224" s="1">
        <v>479962</v>
      </c>
      <c r="R224" s="1">
        <v>101826</v>
      </c>
      <c r="S224" s="1">
        <v>5</v>
      </c>
      <c r="T224" s="1">
        <v>9</v>
      </c>
      <c r="U224" s="1">
        <v>86</v>
      </c>
    </row>
    <row r="225" spans="3:21">
      <c r="C225" s="2">
        <v>42620.4743171296</v>
      </c>
      <c r="D225" s="1">
        <v>2</v>
      </c>
      <c r="E225" s="1">
        <v>0</v>
      </c>
      <c r="F225" s="1">
        <v>0</v>
      </c>
      <c r="G225" s="1">
        <v>764142352</v>
      </c>
      <c r="H225" s="1">
        <v>296285864</v>
      </c>
      <c r="I225" s="1">
        <v>1903</v>
      </c>
      <c r="J225" s="1">
        <v>10697</v>
      </c>
      <c r="K225" s="1">
        <v>1762</v>
      </c>
      <c r="L225" s="1">
        <v>1777</v>
      </c>
      <c r="M225" s="1">
        <v>1104</v>
      </c>
      <c r="N225" s="1">
        <v>0</v>
      </c>
      <c r="O225" s="1">
        <v>0</v>
      </c>
      <c r="P225" s="1">
        <v>77878</v>
      </c>
      <c r="Q225" s="1">
        <v>465064</v>
      </c>
      <c r="R225" s="1">
        <v>102363</v>
      </c>
      <c r="S225" s="1">
        <v>5</v>
      </c>
      <c r="T225" s="1">
        <v>9</v>
      </c>
      <c r="U225" s="1">
        <v>86</v>
      </c>
    </row>
    <row r="226" spans="3:21">
      <c r="C226" s="2">
        <v>42620.4743287037</v>
      </c>
      <c r="D226" s="1">
        <v>1</v>
      </c>
      <c r="E226" s="1">
        <v>0</v>
      </c>
      <c r="F226" s="1">
        <v>0</v>
      </c>
      <c r="G226" s="1">
        <v>764076760</v>
      </c>
      <c r="H226" s="1">
        <v>296025240</v>
      </c>
      <c r="I226" s="1">
        <v>537</v>
      </c>
      <c r="J226" s="1">
        <v>3902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72164</v>
      </c>
      <c r="Q226" s="1">
        <v>470692</v>
      </c>
      <c r="R226" s="1">
        <v>102410</v>
      </c>
      <c r="S226" s="1">
        <v>4</v>
      </c>
      <c r="T226" s="1">
        <v>8</v>
      </c>
      <c r="U226" s="1">
        <v>87</v>
      </c>
    </row>
    <row r="227" spans="3:21">
      <c r="C227" s="2">
        <v>42620.4743402778</v>
      </c>
      <c r="D227" s="1">
        <v>2</v>
      </c>
      <c r="E227" s="1">
        <v>0</v>
      </c>
      <c r="F227" s="1">
        <v>0</v>
      </c>
      <c r="G227" s="1">
        <v>764046480</v>
      </c>
      <c r="H227" s="1">
        <v>295710920</v>
      </c>
      <c r="I227" s="1">
        <v>798</v>
      </c>
      <c r="J227" s="1">
        <v>8728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69855</v>
      </c>
      <c r="Q227" s="1">
        <v>499853</v>
      </c>
      <c r="R227" s="1">
        <v>97199</v>
      </c>
      <c r="S227" s="1">
        <v>5</v>
      </c>
      <c r="T227" s="1">
        <v>9</v>
      </c>
      <c r="U227" s="1">
        <v>87</v>
      </c>
    </row>
    <row r="228" spans="3:21">
      <c r="C228" s="2">
        <v>42620.4743518519</v>
      </c>
      <c r="D228" s="1">
        <v>2</v>
      </c>
      <c r="E228" s="1">
        <v>1</v>
      </c>
      <c r="F228" s="1">
        <v>0</v>
      </c>
      <c r="G228" s="1">
        <v>763895104</v>
      </c>
      <c r="H228" s="1">
        <v>296360056</v>
      </c>
      <c r="I228" s="1">
        <v>2234</v>
      </c>
      <c r="J228" s="1">
        <v>21753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78590</v>
      </c>
      <c r="Q228" s="1">
        <v>589558</v>
      </c>
      <c r="R228" s="1">
        <v>108633</v>
      </c>
      <c r="S228" s="1">
        <v>5</v>
      </c>
      <c r="T228" s="1">
        <v>11</v>
      </c>
      <c r="U228" s="1">
        <v>84</v>
      </c>
    </row>
    <row r="229" spans="3:21">
      <c r="C229" s="2">
        <v>42620.4743634259</v>
      </c>
      <c r="D229" s="1">
        <v>1</v>
      </c>
      <c r="E229" s="1">
        <v>0</v>
      </c>
      <c r="F229" s="1">
        <v>0</v>
      </c>
      <c r="G229" s="1">
        <v>763904456</v>
      </c>
      <c r="H229" s="1">
        <v>295780752</v>
      </c>
      <c r="I229" s="1">
        <v>114</v>
      </c>
      <c r="J229" s="1">
        <v>1991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90147</v>
      </c>
      <c r="Q229" s="1">
        <v>547286</v>
      </c>
      <c r="R229" s="1">
        <v>128506</v>
      </c>
      <c r="S229" s="1">
        <v>5</v>
      </c>
      <c r="T229" s="1">
        <v>11</v>
      </c>
      <c r="U229" s="1">
        <v>84</v>
      </c>
    </row>
    <row r="230" spans="3:21">
      <c r="C230" s="2">
        <v>42620.474375</v>
      </c>
      <c r="D230" s="1">
        <v>2</v>
      </c>
      <c r="E230" s="1">
        <v>1</v>
      </c>
      <c r="F230" s="1">
        <v>0</v>
      </c>
      <c r="G230" s="1">
        <v>763832608</v>
      </c>
      <c r="H230" s="1">
        <v>296446752</v>
      </c>
      <c r="I230" s="1">
        <v>350</v>
      </c>
      <c r="J230" s="1">
        <v>2147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77886</v>
      </c>
      <c r="Q230" s="1">
        <v>542364</v>
      </c>
      <c r="R230" s="1">
        <v>110686</v>
      </c>
      <c r="S230" s="1">
        <v>5</v>
      </c>
      <c r="T230" s="1">
        <v>8</v>
      </c>
      <c r="U230" s="1">
        <v>87</v>
      </c>
    </row>
    <row r="231" spans="3:21">
      <c r="C231" s="2">
        <v>42620.4743865741</v>
      </c>
      <c r="D231" s="1">
        <v>0</v>
      </c>
      <c r="E231" s="1">
        <v>0</v>
      </c>
      <c r="F231" s="1">
        <v>0</v>
      </c>
      <c r="G231" s="1">
        <v>763848488</v>
      </c>
      <c r="H231" s="1">
        <v>295843016</v>
      </c>
      <c r="I231" s="1">
        <v>454</v>
      </c>
      <c r="J231" s="1">
        <v>4568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73156</v>
      </c>
      <c r="Q231" s="1">
        <v>538532</v>
      </c>
      <c r="R231" s="1">
        <v>103886</v>
      </c>
      <c r="S231" s="1">
        <v>5</v>
      </c>
      <c r="T231" s="1">
        <v>8</v>
      </c>
      <c r="U231" s="1">
        <v>87</v>
      </c>
    </row>
    <row r="232" spans="3:21">
      <c r="C232" s="2">
        <v>42620.4743981482</v>
      </c>
      <c r="D232" s="1">
        <v>1</v>
      </c>
      <c r="E232" s="1">
        <v>0</v>
      </c>
      <c r="F232" s="1">
        <v>0</v>
      </c>
      <c r="G232" s="1">
        <v>763896720</v>
      </c>
      <c r="H232" s="1">
        <v>296558496</v>
      </c>
      <c r="I232" s="1">
        <v>1309</v>
      </c>
      <c r="J232" s="1">
        <v>11575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66589</v>
      </c>
      <c r="Q232" s="1">
        <v>501961</v>
      </c>
      <c r="R232" s="1">
        <v>95988</v>
      </c>
      <c r="S232" s="1">
        <v>5</v>
      </c>
      <c r="T232" s="1">
        <v>9</v>
      </c>
      <c r="U232" s="1">
        <v>87</v>
      </c>
    </row>
    <row r="233" spans="3:21">
      <c r="C233" s="2">
        <v>42620.4744097222</v>
      </c>
      <c r="D233" s="1">
        <v>3</v>
      </c>
      <c r="E233" s="1">
        <v>0</v>
      </c>
      <c r="F233" s="1">
        <v>0</v>
      </c>
      <c r="G233" s="1">
        <v>763859128</v>
      </c>
      <c r="H233" s="1">
        <v>295916424</v>
      </c>
      <c r="I233" s="1">
        <v>1262</v>
      </c>
      <c r="J233" s="1">
        <v>14544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74801</v>
      </c>
      <c r="Q233" s="1">
        <v>523149</v>
      </c>
      <c r="R233" s="1">
        <v>109014</v>
      </c>
      <c r="S233" s="1">
        <v>5</v>
      </c>
      <c r="T233" s="1">
        <v>9</v>
      </c>
      <c r="U233" s="1">
        <v>86</v>
      </c>
    </row>
    <row r="234" spans="3:21">
      <c r="C234" s="2">
        <v>42620.4744212963</v>
      </c>
      <c r="D234" s="1">
        <v>1</v>
      </c>
      <c r="E234" s="1">
        <v>0</v>
      </c>
      <c r="F234" s="1">
        <v>0</v>
      </c>
      <c r="G234" s="1">
        <v>763743408</v>
      </c>
      <c r="H234" s="1">
        <v>296579144</v>
      </c>
      <c r="I234" s="1">
        <v>1746</v>
      </c>
      <c r="J234" s="1">
        <v>15308</v>
      </c>
      <c r="K234" s="1">
        <v>22</v>
      </c>
      <c r="L234" s="1">
        <v>0</v>
      </c>
      <c r="M234" s="1">
        <v>0</v>
      </c>
      <c r="N234" s="1">
        <v>0</v>
      </c>
      <c r="O234" s="1">
        <v>0</v>
      </c>
      <c r="P234" s="1">
        <v>80705</v>
      </c>
      <c r="Q234" s="1">
        <v>517299</v>
      </c>
      <c r="R234" s="1">
        <v>112934</v>
      </c>
      <c r="S234" s="1">
        <v>5</v>
      </c>
      <c r="T234" s="1">
        <v>10</v>
      </c>
      <c r="U234" s="1">
        <v>85</v>
      </c>
    </row>
    <row r="235" spans="3:21">
      <c r="C235" s="2">
        <v>42620.4744328704</v>
      </c>
      <c r="D235" s="1">
        <v>2</v>
      </c>
      <c r="E235" s="1">
        <v>1</v>
      </c>
      <c r="F235" s="1">
        <v>0</v>
      </c>
      <c r="G235" s="1">
        <v>763796200</v>
      </c>
      <c r="H235" s="1">
        <v>296009936</v>
      </c>
      <c r="I235" s="1">
        <v>1159</v>
      </c>
      <c r="J235" s="1">
        <v>11675</v>
      </c>
      <c r="K235" s="1">
        <v>23</v>
      </c>
      <c r="L235" s="1">
        <v>0</v>
      </c>
      <c r="M235" s="1">
        <v>0</v>
      </c>
      <c r="N235" s="1">
        <v>0</v>
      </c>
      <c r="O235" s="1">
        <v>0</v>
      </c>
      <c r="P235" s="1">
        <v>80893</v>
      </c>
      <c r="Q235" s="1">
        <v>533848</v>
      </c>
      <c r="R235" s="1">
        <v>110390</v>
      </c>
      <c r="S235" s="1">
        <v>5</v>
      </c>
      <c r="T235" s="1">
        <v>9</v>
      </c>
      <c r="U235" s="1">
        <v>86</v>
      </c>
    </row>
    <row r="236" spans="3:21">
      <c r="C236" s="2">
        <v>42620.4744444444</v>
      </c>
      <c r="D236" s="1">
        <v>4</v>
      </c>
      <c r="E236" s="1">
        <v>0</v>
      </c>
      <c r="F236" s="1">
        <v>0</v>
      </c>
      <c r="G236" s="1">
        <v>763737536</v>
      </c>
      <c r="H236" s="1">
        <v>295721464</v>
      </c>
      <c r="I236" s="1">
        <v>1993</v>
      </c>
      <c r="J236" s="1">
        <v>14847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72582</v>
      </c>
      <c r="Q236" s="1">
        <v>505336</v>
      </c>
      <c r="R236" s="1">
        <v>81511</v>
      </c>
      <c r="S236" s="1">
        <v>5</v>
      </c>
      <c r="T236" s="1">
        <v>32</v>
      </c>
      <c r="U236" s="1">
        <v>63</v>
      </c>
    </row>
    <row r="237" spans="3:21">
      <c r="C237" s="2">
        <v>42620.4744560185</v>
      </c>
      <c r="D237" s="1">
        <v>2</v>
      </c>
      <c r="E237" s="1">
        <v>1</v>
      </c>
      <c r="F237" s="1">
        <v>0</v>
      </c>
      <c r="G237" s="1">
        <v>763816456</v>
      </c>
      <c r="H237" s="1">
        <v>296170256</v>
      </c>
      <c r="I237" s="1">
        <v>1401</v>
      </c>
      <c r="J237" s="1">
        <v>14518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101344</v>
      </c>
      <c r="Q237" s="1">
        <v>540719</v>
      </c>
      <c r="R237" s="1">
        <v>124529</v>
      </c>
      <c r="S237" s="1">
        <v>5</v>
      </c>
      <c r="T237" s="1">
        <v>22</v>
      </c>
      <c r="U237" s="1">
        <v>72</v>
      </c>
    </row>
    <row r="238" spans="3:21">
      <c r="C238" s="2">
        <v>42620.4744675926</v>
      </c>
      <c r="D238" s="1">
        <v>74</v>
      </c>
      <c r="E238" s="1">
        <v>0</v>
      </c>
      <c r="F238" s="1">
        <v>0</v>
      </c>
      <c r="G238" s="1">
        <v>763669472</v>
      </c>
      <c r="H238" s="1">
        <v>295539496</v>
      </c>
      <c r="I238" s="1">
        <v>1587</v>
      </c>
      <c r="J238" s="1">
        <v>13968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79786</v>
      </c>
      <c r="Q238" s="1">
        <v>524850</v>
      </c>
      <c r="R238" s="1">
        <v>93251</v>
      </c>
      <c r="S238" s="1">
        <v>5</v>
      </c>
      <c r="T238" s="1">
        <v>30</v>
      </c>
      <c r="U238" s="1">
        <v>65</v>
      </c>
    </row>
    <row r="239" spans="3:21">
      <c r="C239" s="2">
        <v>42620.4744791667</v>
      </c>
      <c r="D239" s="1">
        <v>1</v>
      </c>
      <c r="E239" s="1">
        <v>1</v>
      </c>
      <c r="F239" s="1">
        <v>0</v>
      </c>
      <c r="G239" s="1">
        <v>763739128</v>
      </c>
      <c r="H239" s="1">
        <v>296302664</v>
      </c>
      <c r="I239" s="1">
        <v>1221</v>
      </c>
      <c r="J239" s="1">
        <v>27717</v>
      </c>
      <c r="K239" s="1">
        <v>22</v>
      </c>
      <c r="L239" s="1">
        <v>0</v>
      </c>
      <c r="M239" s="1">
        <v>0</v>
      </c>
      <c r="N239" s="1">
        <v>0</v>
      </c>
      <c r="O239" s="1">
        <v>0</v>
      </c>
      <c r="P239" s="1">
        <v>71107</v>
      </c>
      <c r="Q239" s="1">
        <v>456415</v>
      </c>
      <c r="R239" s="1">
        <v>88013</v>
      </c>
      <c r="S239" s="1">
        <v>5</v>
      </c>
      <c r="T239" s="1">
        <v>10</v>
      </c>
      <c r="U239" s="1">
        <v>85</v>
      </c>
    </row>
    <row r="240" spans="3:21">
      <c r="C240" s="2">
        <v>42620.4744907407</v>
      </c>
      <c r="D240" s="1">
        <v>1</v>
      </c>
      <c r="E240" s="1">
        <v>0</v>
      </c>
      <c r="F240" s="1">
        <v>0</v>
      </c>
      <c r="G240" s="1">
        <v>764212480</v>
      </c>
      <c r="H240" s="1">
        <v>296601888</v>
      </c>
      <c r="I240" s="1">
        <v>1588</v>
      </c>
      <c r="J240" s="1">
        <v>14560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61785</v>
      </c>
      <c r="Q240" s="1">
        <v>397265</v>
      </c>
      <c r="R240" s="1">
        <v>66643</v>
      </c>
      <c r="S240" s="1">
        <v>5</v>
      </c>
      <c r="T240" s="1">
        <v>10</v>
      </c>
      <c r="U240" s="1">
        <v>85</v>
      </c>
    </row>
    <row r="241" spans="3:21">
      <c r="C241" s="2">
        <v>42620.4745023148</v>
      </c>
      <c r="D241" s="1">
        <v>2</v>
      </c>
      <c r="E241" s="1">
        <v>0</v>
      </c>
      <c r="F241" s="1">
        <v>0</v>
      </c>
      <c r="G241" s="1">
        <v>764727888</v>
      </c>
      <c r="H241" s="1">
        <v>296779712</v>
      </c>
      <c r="I241" s="1">
        <v>1470</v>
      </c>
      <c r="J241" s="1">
        <v>12570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55118</v>
      </c>
      <c r="Q241" s="1">
        <v>457856</v>
      </c>
      <c r="R241" s="1">
        <v>57466</v>
      </c>
      <c r="S241" s="1">
        <v>5</v>
      </c>
      <c r="T241" s="1">
        <v>9</v>
      </c>
      <c r="U241" s="1">
        <v>86</v>
      </c>
    </row>
    <row r="242" spans="3:21">
      <c r="C242" s="2">
        <v>42620.4755787037</v>
      </c>
      <c r="D242" s="1">
        <v>0</v>
      </c>
      <c r="E242" s="1">
        <v>0</v>
      </c>
      <c r="F242" s="1">
        <v>0</v>
      </c>
      <c r="G242" s="1">
        <v>765516448</v>
      </c>
      <c r="H242" s="1">
        <v>297078152</v>
      </c>
      <c r="I242" s="1">
        <v>2373</v>
      </c>
      <c r="J242" s="1">
        <v>32202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73565</v>
      </c>
      <c r="Q242" s="1">
        <v>527461</v>
      </c>
      <c r="R242" s="1">
        <v>103091</v>
      </c>
      <c r="S242" s="1">
        <v>5</v>
      </c>
      <c r="T242" s="1">
        <v>13</v>
      </c>
      <c r="U242" s="1">
        <v>82</v>
      </c>
    </row>
    <row r="243" spans="3:21">
      <c r="C243" s="2">
        <v>42620.4755902778</v>
      </c>
      <c r="D243" s="1">
        <v>2</v>
      </c>
      <c r="E243" s="1">
        <v>0</v>
      </c>
      <c r="F243" s="1">
        <v>0</v>
      </c>
      <c r="G243" s="1">
        <v>764356432</v>
      </c>
      <c r="H243" s="1">
        <v>296679056</v>
      </c>
      <c r="I243" s="1">
        <v>322</v>
      </c>
      <c r="J243" s="1">
        <v>5085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69032</v>
      </c>
      <c r="Q243" s="1">
        <v>534261</v>
      </c>
      <c r="R243" s="1">
        <v>105575</v>
      </c>
      <c r="S243" s="1">
        <v>5</v>
      </c>
      <c r="T243" s="1">
        <v>8</v>
      </c>
      <c r="U243" s="1">
        <v>87</v>
      </c>
    </row>
    <row r="244" spans="3:21">
      <c r="C244" s="2">
        <v>42620.4756018519</v>
      </c>
      <c r="D244" s="1">
        <v>2</v>
      </c>
      <c r="E244" s="1">
        <v>0</v>
      </c>
      <c r="F244" s="1">
        <v>0</v>
      </c>
      <c r="G244" s="1">
        <v>764215000</v>
      </c>
      <c r="H244" s="1">
        <v>296123176</v>
      </c>
      <c r="I244" s="1">
        <v>569</v>
      </c>
      <c r="J244" s="1">
        <v>7806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69183</v>
      </c>
      <c r="Q244" s="1">
        <v>463753</v>
      </c>
      <c r="R244" s="1">
        <v>90739</v>
      </c>
      <c r="S244" s="1">
        <v>5</v>
      </c>
      <c r="T244" s="1">
        <v>9</v>
      </c>
      <c r="U244" s="1">
        <v>87</v>
      </c>
    </row>
    <row r="245" spans="3:21">
      <c r="C245" s="2">
        <v>42620.4756134259</v>
      </c>
      <c r="D245" s="1">
        <v>1</v>
      </c>
      <c r="E245" s="1">
        <v>0</v>
      </c>
      <c r="F245" s="1">
        <v>0</v>
      </c>
      <c r="G245" s="1">
        <v>764296600</v>
      </c>
      <c r="H245" s="1">
        <v>296938424</v>
      </c>
      <c r="I245" s="1">
        <v>539</v>
      </c>
      <c r="J245" s="1">
        <v>4963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69477</v>
      </c>
      <c r="Q245" s="1">
        <v>483289</v>
      </c>
      <c r="R245" s="1">
        <v>89172</v>
      </c>
      <c r="S245" s="1">
        <v>4</v>
      </c>
      <c r="T245" s="1">
        <v>9</v>
      </c>
      <c r="U245" s="1">
        <v>86</v>
      </c>
    </row>
    <row r="246" spans="3:21">
      <c r="C246" s="2">
        <v>42620.475625</v>
      </c>
      <c r="D246" s="1">
        <v>0</v>
      </c>
      <c r="E246" s="1">
        <v>0</v>
      </c>
      <c r="F246" s="1">
        <v>0</v>
      </c>
      <c r="G246" s="1">
        <v>764235912</v>
      </c>
      <c r="H246" s="1">
        <v>296272512</v>
      </c>
      <c r="I246" s="1">
        <v>838</v>
      </c>
      <c r="J246" s="1">
        <v>15626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63711</v>
      </c>
      <c r="Q246" s="1">
        <v>344140</v>
      </c>
      <c r="R246" s="1">
        <v>69043</v>
      </c>
      <c r="S246" s="1">
        <v>4</v>
      </c>
      <c r="T246" s="1">
        <v>9</v>
      </c>
      <c r="U246" s="1">
        <v>87</v>
      </c>
    </row>
    <row r="247" spans="3:21">
      <c r="C247" s="2">
        <v>42620.4756365741</v>
      </c>
      <c r="D247" s="1">
        <v>2</v>
      </c>
      <c r="E247" s="1">
        <v>0</v>
      </c>
      <c r="F247" s="1">
        <v>0</v>
      </c>
      <c r="G247" s="1">
        <v>765349896</v>
      </c>
      <c r="H247" s="1">
        <v>296919800</v>
      </c>
      <c r="I247" s="1">
        <v>3083</v>
      </c>
      <c r="J247" s="1">
        <v>35037</v>
      </c>
      <c r="K247" s="1">
        <v>52</v>
      </c>
      <c r="L247" s="1">
        <v>0</v>
      </c>
      <c r="M247" s="1">
        <v>0</v>
      </c>
      <c r="N247" s="1">
        <v>0</v>
      </c>
      <c r="O247" s="1">
        <v>0</v>
      </c>
      <c r="P247" s="1">
        <v>68547</v>
      </c>
      <c r="Q247" s="1">
        <v>393630</v>
      </c>
      <c r="R247" s="1">
        <v>75224</v>
      </c>
      <c r="S247" s="1">
        <v>5</v>
      </c>
      <c r="T247" s="1">
        <v>11</v>
      </c>
      <c r="U247" s="1">
        <v>83</v>
      </c>
    </row>
    <row r="248" spans="3:21">
      <c r="C248" s="2">
        <v>42620.4756481481</v>
      </c>
      <c r="D248" s="1">
        <v>0</v>
      </c>
      <c r="E248" s="1">
        <v>1</v>
      </c>
      <c r="F248" s="1">
        <v>0</v>
      </c>
      <c r="G248" s="1">
        <v>764140200</v>
      </c>
      <c r="H248" s="1">
        <v>296262464</v>
      </c>
      <c r="I248" s="1">
        <v>469</v>
      </c>
      <c r="J248" s="1">
        <v>5053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69054</v>
      </c>
      <c r="Q248" s="1">
        <v>352413</v>
      </c>
      <c r="R248" s="1">
        <v>74876</v>
      </c>
      <c r="S248" s="1">
        <v>5</v>
      </c>
      <c r="T248" s="1">
        <v>9</v>
      </c>
      <c r="U248" s="1">
        <v>86</v>
      </c>
    </row>
    <row r="249" spans="3:21">
      <c r="C249" s="2">
        <v>42620.4756597222</v>
      </c>
      <c r="D249" s="1">
        <v>0</v>
      </c>
      <c r="E249" s="1">
        <v>0</v>
      </c>
      <c r="F249" s="1">
        <v>0</v>
      </c>
      <c r="G249" s="1">
        <v>763940696</v>
      </c>
      <c r="H249" s="1">
        <v>296019720</v>
      </c>
      <c r="I249" s="1">
        <v>1098</v>
      </c>
      <c r="J249" s="1">
        <v>7084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80824</v>
      </c>
      <c r="Q249" s="1">
        <v>339539</v>
      </c>
      <c r="R249" s="1">
        <v>91257</v>
      </c>
      <c r="S249" s="1">
        <v>5</v>
      </c>
      <c r="T249" s="1">
        <v>12</v>
      </c>
      <c r="U249" s="1">
        <v>83</v>
      </c>
    </row>
    <row r="250" spans="3:21">
      <c r="C250" s="2">
        <v>42620.4756712963</v>
      </c>
      <c r="D250" s="1">
        <v>1</v>
      </c>
      <c r="E250" s="1">
        <v>0</v>
      </c>
      <c r="F250" s="1">
        <v>0</v>
      </c>
      <c r="G250" s="1">
        <v>764126168</v>
      </c>
      <c r="H250" s="1">
        <v>295875568</v>
      </c>
      <c r="I250" s="1">
        <v>1428</v>
      </c>
      <c r="J250" s="1">
        <v>14494</v>
      </c>
      <c r="K250" s="1">
        <v>22</v>
      </c>
      <c r="L250" s="1">
        <v>0</v>
      </c>
      <c r="M250" s="1">
        <v>0</v>
      </c>
      <c r="N250" s="1">
        <v>0</v>
      </c>
      <c r="O250" s="1">
        <v>0</v>
      </c>
      <c r="P250" s="1">
        <v>71281</v>
      </c>
      <c r="Q250" s="1">
        <v>396940</v>
      </c>
      <c r="R250" s="1">
        <v>81838</v>
      </c>
      <c r="S250" s="1">
        <v>5</v>
      </c>
      <c r="T250" s="1">
        <v>11</v>
      </c>
      <c r="U250" s="1">
        <v>84</v>
      </c>
    </row>
    <row r="251" spans="3:21">
      <c r="C251" s="2">
        <v>42620.4756828704</v>
      </c>
      <c r="D251" s="1">
        <v>0</v>
      </c>
      <c r="E251" s="1">
        <v>1</v>
      </c>
      <c r="F251" s="1">
        <v>0</v>
      </c>
      <c r="G251" s="1">
        <v>764040320</v>
      </c>
      <c r="H251" s="1">
        <v>296567760</v>
      </c>
      <c r="I251" s="1">
        <v>1989</v>
      </c>
      <c r="J251" s="1">
        <v>20862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77332</v>
      </c>
      <c r="Q251" s="1">
        <v>400101</v>
      </c>
      <c r="R251" s="1">
        <v>93220</v>
      </c>
      <c r="S251" s="1">
        <v>5</v>
      </c>
      <c r="T251" s="1">
        <v>10</v>
      </c>
      <c r="U251" s="1">
        <v>85</v>
      </c>
    </row>
    <row r="252" spans="3:21">
      <c r="C252" s="2">
        <v>42620.4756944444</v>
      </c>
      <c r="D252" s="1">
        <v>0</v>
      </c>
      <c r="E252" s="1">
        <v>0</v>
      </c>
      <c r="F252" s="1">
        <v>0</v>
      </c>
      <c r="G252" s="1">
        <v>764033936</v>
      </c>
      <c r="H252" s="1">
        <v>295999552</v>
      </c>
      <c r="I252" s="1">
        <v>1093</v>
      </c>
      <c r="J252" s="1">
        <v>13328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71420</v>
      </c>
      <c r="Q252" s="1">
        <v>379289</v>
      </c>
      <c r="R252" s="1">
        <v>77976</v>
      </c>
      <c r="S252" s="1">
        <v>5</v>
      </c>
      <c r="T252" s="1">
        <v>9</v>
      </c>
      <c r="U252" s="1">
        <v>85</v>
      </c>
    </row>
    <row r="253" spans="3:21">
      <c r="C253" s="2">
        <v>42620.4757060185</v>
      </c>
      <c r="D253" s="1">
        <v>1</v>
      </c>
      <c r="E253" s="1">
        <v>0</v>
      </c>
      <c r="F253" s="1">
        <v>0</v>
      </c>
      <c r="G253" s="1">
        <v>764970024</v>
      </c>
      <c r="H253" s="1">
        <v>296643592</v>
      </c>
      <c r="I253" s="1">
        <v>2448</v>
      </c>
      <c r="J253" s="1">
        <v>18475</v>
      </c>
      <c r="K253" s="1">
        <v>23</v>
      </c>
      <c r="L253" s="1">
        <v>0</v>
      </c>
      <c r="M253" s="1">
        <v>0</v>
      </c>
      <c r="N253" s="1">
        <v>0</v>
      </c>
      <c r="O253" s="1">
        <v>0</v>
      </c>
      <c r="P253" s="1">
        <v>76698</v>
      </c>
      <c r="Q253" s="1">
        <v>373792</v>
      </c>
      <c r="R253" s="1">
        <v>86640</v>
      </c>
      <c r="S253" s="1">
        <v>5</v>
      </c>
      <c r="T253" s="1">
        <v>10</v>
      </c>
      <c r="U253" s="1">
        <v>85</v>
      </c>
    </row>
    <row r="254" spans="3:21">
      <c r="C254" s="2">
        <v>42620.4757175926</v>
      </c>
      <c r="D254" s="1">
        <v>1</v>
      </c>
      <c r="E254" s="1">
        <v>1</v>
      </c>
      <c r="F254" s="1">
        <v>0</v>
      </c>
      <c r="G254" s="1">
        <v>764096000</v>
      </c>
      <c r="H254" s="1">
        <v>296155736</v>
      </c>
      <c r="I254" s="1">
        <v>1712</v>
      </c>
      <c r="J254" s="1">
        <v>17828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96687</v>
      </c>
      <c r="Q254" s="1">
        <v>438019</v>
      </c>
      <c r="R254" s="1">
        <v>118412</v>
      </c>
      <c r="S254" s="1">
        <v>6</v>
      </c>
      <c r="T254" s="1">
        <v>9</v>
      </c>
      <c r="U254" s="1">
        <v>85</v>
      </c>
    </row>
    <row r="255" spans="3:21">
      <c r="C255" s="2">
        <v>42620.4757291667</v>
      </c>
      <c r="D255" s="1">
        <v>0</v>
      </c>
      <c r="E255" s="1">
        <v>0</v>
      </c>
      <c r="F255" s="1">
        <v>0</v>
      </c>
      <c r="G255" s="1">
        <v>764030992</v>
      </c>
      <c r="H255" s="1">
        <v>295585552</v>
      </c>
      <c r="I255" s="1">
        <v>1001</v>
      </c>
      <c r="J255" s="1">
        <v>8015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92914</v>
      </c>
      <c r="Q255" s="1">
        <v>407276</v>
      </c>
      <c r="R255" s="1">
        <v>112178</v>
      </c>
      <c r="S255" s="1">
        <v>5</v>
      </c>
      <c r="T255" s="1">
        <v>8</v>
      </c>
      <c r="U255" s="1">
        <v>87</v>
      </c>
    </row>
    <row r="256" spans="3:21">
      <c r="C256" s="2">
        <v>42620.4757407407</v>
      </c>
      <c r="D256" s="1">
        <v>1</v>
      </c>
      <c r="E256" s="1">
        <v>1</v>
      </c>
      <c r="F256" s="1">
        <v>0</v>
      </c>
      <c r="G256" s="1">
        <v>764028392</v>
      </c>
      <c r="H256" s="1">
        <v>296237336</v>
      </c>
      <c r="I256" s="1">
        <v>1307</v>
      </c>
      <c r="J256" s="1">
        <v>5637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64752</v>
      </c>
      <c r="Q256" s="1">
        <v>298387</v>
      </c>
      <c r="R256" s="1">
        <v>68525</v>
      </c>
      <c r="S256" s="1">
        <v>4</v>
      </c>
      <c r="T256" s="1">
        <v>7</v>
      </c>
      <c r="U256" s="1">
        <v>89</v>
      </c>
    </row>
    <row r="257" spans="3:21">
      <c r="C257" s="2">
        <v>42620.4757523148</v>
      </c>
      <c r="D257" s="1">
        <v>1</v>
      </c>
      <c r="E257" s="1">
        <v>0</v>
      </c>
      <c r="F257" s="1">
        <v>0</v>
      </c>
      <c r="G257" s="1">
        <v>764072400</v>
      </c>
      <c r="H257" s="1">
        <v>295653408</v>
      </c>
      <c r="I257" s="1">
        <v>600</v>
      </c>
      <c r="J257" s="1">
        <v>4521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61340</v>
      </c>
      <c r="Q257" s="1">
        <v>305174</v>
      </c>
      <c r="R257" s="1">
        <v>63964</v>
      </c>
      <c r="S257" s="1">
        <v>5</v>
      </c>
      <c r="T257" s="1">
        <v>6</v>
      </c>
      <c r="U257" s="1">
        <v>89</v>
      </c>
    </row>
    <row r="258" spans="3:21">
      <c r="C258" s="2">
        <v>42620.4757638889</v>
      </c>
      <c r="D258" s="1">
        <v>0</v>
      </c>
      <c r="E258" s="1">
        <v>0</v>
      </c>
      <c r="F258" s="1">
        <v>0</v>
      </c>
      <c r="G258" s="1">
        <v>764010784</v>
      </c>
      <c r="H258" s="1">
        <v>296322280</v>
      </c>
      <c r="I258" s="1">
        <v>896</v>
      </c>
      <c r="J258" s="1">
        <v>6935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60078</v>
      </c>
      <c r="Q258" s="1">
        <v>308845</v>
      </c>
      <c r="R258" s="1">
        <v>62603</v>
      </c>
      <c r="S258" s="1">
        <v>5</v>
      </c>
      <c r="T258" s="1">
        <v>6</v>
      </c>
      <c r="U258" s="1">
        <v>90</v>
      </c>
    </row>
    <row r="259" spans="3:21">
      <c r="C259" s="2">
        <v>42620.475775463</v>
      </c>
      <c r="D259" s="1">
        <v>1</v>
      </c>
      <c r="E259" s="1">
        <v>0</v>
      </c>
      <c r="F259" s="1">
        <v>0</v>
      </c>
      <c r="G259" s="1">
        <v>763959152</v>
      </c>
      <c r="H259" s="1">
        <v>295645120</v>
      </c>
      <c r="I259" s="1">
        <v>836</v>
      </c>
      <c r="J259" s="1">
        <v>5109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63356</v>
      </c>
      <c r="Q259" s="1">
        <v>299647</v>
      </c>
      <c r="R259" s="1">
        <v>64769</v>
      </c>
      <c r="S259" s="1">
        <v>5</v>
      </c>
      <c r="T259" s="1">
        <v>7</v>
      </c>
      <c r="U259" s="1">
        <v>89</v>
      </c>
    </row>
    <row r="260" spans="3:21">
      <c r="C260" s="2">
        <v>42620.475787037</v>
      </c>
      <c r="D260" s="1">
        <v>0</v>
      </c>
      <c r="E260" s="1">
        <v>0</v>
      </c>
      <c r="F260" s="1">
        <v>0</v>
      </c>
      <c r="G260" s="1">
        <v>763958144</v>
      </c>
      <c r="H260" s="1">
        <v>296349792</v>
      </c>
      <c r="I260" s="1">
        <v>951</v>
      </c>
      <c r="J260" s="1">
        <v>8951</v>
      </c>
      <c r="K260" s="1">
        <v>23</v>
      </c>
      <c r="L260" s="1">
        <v>0</v>
      </c>
      <c r="M260" s="1">
        <v>0</v>
      </c>
      <c r="N260" s="1">
        <v>0</v>
      </c>
      <c r="O260" s="1">
        <v>0</v>
      </c>
      <c r="P260" s="1">
        <v>63929</v>
      </c>
      <c r="Q260" s="1">
        <v>302794</v>
      </c>
      <c r="R260" s="1">
        <v>67955</v>
      </c>
      <c r="S260" s="1">
        <v>5</v>
      </c>
      <c r="T260" s="1">
        <v>8</v>
      </c>
      <c r="U260" s="1">
        <v>87</v>
      </c>
    </row>
    <row r="261" spans="3:21">
      <c r="C261" s="2">
        <v>42620.4768287037</v>
      </c>
      <c r="D261" s="1">
        <v>2</v>
      </c>
      <c r="E261" s="1">
        <v>0</v>
      </c>
      <c r="F261" s="1">
        <v>0</v>
      </c>
      <c r="G261" s="1">
        <v>764273392</v>
      </c>
      <c r="H261" s="1">
        <v>296219968</v>
      </c>
      <c r="I261" s="1">
        <v>2195</v>
      </c>
      <c r="J261" s="1">
        <v>29264</v>
      </c>
      <c r="K261" s="1">
        <v>96</v>
      </c>
      <c r="L261" s="1">
        <v>0</v>
      </c>
      <c r="M261" s="1">
        <v>0</v>
      </c>
      <c r="N261" s="1">
        <v>0</v>
      </c>
      <c r="O261" s="1">
        <v>0</v>
      </c>
      <c r="P261" s="1">
        <v>68331</v>
      </c>
      <c r="Q261" s="1">
        <v>361094</v>
      </c>
      <c r="R261" s="1">
        <v>76581</v>
      </c>
      <c r="S261" s="1">
        <v>5</v>
      </c>
      <c r="T261" s="1">
        <v>10</v>
      </c>
      <c r="U261" s="1">
        <v>86</v>
      </c>
    </row>
    <row r="262" spans="3:21">
      <c r="C262" s="2">
        <v>42620.4768402778</v>
      </c>
      <c r="D262" s="1">
        <v>0</v>
      </c>
      <c r="E262" s="1">
        <v>0</v>
      </c>
      <c r="F262" s="1">
        <v>0</v>
      </c>
      <c r="G262" s="1">
        <v>764142176</v>
      </c>
      <c r="H262" s="1">
        <v>296508528</v>
      </c>
      <c r="I262" s="1">
        <v>1805</v>
      </c>
      <c r="J262" s="1">
        <v>9316</v>
      </c>
      <c r="K262" s="1">
        <v>874</v>
      </c>
      <c r="L262" s="1">
        <v>0</v>
      </c>
      <c r="M262" s="1">
        <v>0</v>
      </c>
      <c r="N262" s="1">
        <v>0</v>
      </c>
      <c r="O262" s="1">
        <v>0</v>
      </c>
      <c r="P262" s="1">
        <v>70454</v>
      </c>
      <c r="Q262" s="1">
        <v>341472</v>
      </c>
      <c r="R262" s="1">
        <v>76369</v>
      </c>
      <c r="S262" s="1">
        <v>5</v>
      </c>
      <c r="T262" s="1">
        <v>10</v>
      </c>
      <c r="U262" s="1">
        <v>84</v>
      </c>
    </row>
    <row r="263" spans="3:21">
      <c r="C263" s="2">
        <v>42620.4768518519</v>
      </c>
      <c r="D263" s="1">
        <v>0</v>
      </c>
      <c r="E263" s="1">
        <v>0</v>
      </c>
      <c r="F263" s="1">
        <v>0</v>
      </c>
      <c r="G263" s="1">
        <v>764033504</v>
      </c>
      <c r="H263" s="1">
        <v>295863096</v>
      </c>
      <c r="I263" s="1">
        <v>293</v>
      </c>
      <c r="J263" s="1">
        <v>3439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75289</v>
      </c>
      <c r="Q263" s="1">
        <v>359383</v>
      </c>
      <c r="R263" s="1">
        <v>86254</v>
      </c>
      <c r="S263" s="1">
        <v>5</v>
      </c>
      <c r="T263" s="1">
        <v>9</v>
      </c>
      <c r="U263" s="1">
        <v>86</v>
      </c>
    </row>
    <row r="264" spans="3:21">
      <c r="C264" s="2">
        <v>42620.4768634259</v>
      </c>
      <c r="D264" s="1">
        <v>0</v>
      </c>
      <c r="E264" s="1">
        <v>0</v>
      </c>
      <c r="F264" s="1">
        <v>0</v>
      </c>
      <c r="G264" s="1">
        <v>764086584</v>
      </c>
      <c r="H264" s="1">
        <v>296638624</v>
      </c>
      <c r="I264" s="1">
        <v>992</v>
      </c>
      <c r="J264" s="1">
        <v>9503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80223</v>
      </c>
      <c r="Q264" s="1">
        <v>381830</v>
      </c>
      <c r="R264" s="1">
        <v>92734</v>
      </c>
      <c r="S264" s="1">
        <v>5</v>
      </c>
      <c r="T264" s="1">
        <v>9</v>
      </c>
      <c r="U264" s="1">
        <v>87</v>
      </c>
    </row>
    <row r="265" spans="3:21">
      <c r="C265" s="2">
        <v>42620.476875</v>
      </c>
      <c r="D265" s="1">
        <v>0</v>
      </c>
      <c r="E265" s="1">
        <v>0</v>
      </c>
      <c r="F265" s="1">
        <v>0</v>
      </c>
      <c r="G265" s="1">
        <v>764390464</v>
      </c>
      <c r="H265" s="1">
        <v>296355896</v>
      </c>
      <c r="I265" s="1">
        <v>1400</v>
      </c>
      <c r="J265" s="1">
        <v>12041</v>
      </c>
      <c r="K265" s="1">
        <v>22</v>
      </c>
      <c r="L265" s="1">
        <v>0</v>
      </c>
      <c r="M265" s="1">
        <v>0</v>
      </c>
      <c r="N265" s="1">
        <v>0</v>
      </c>
      <c r="O265" s="1">
        <v>0</v>
      </c>
      <c r="P265" s="1">
        <v>84502</v>
      </c>
      <c r="Q265" s="1">
        <v>324991</v>
      </c>
      <c r="R265" s="1">
        <v>91606</v>
      </c>
      <c r="S265" s="1">
        <v>5</v>
      </c>
      <c r="T265" s="1">
        <v>17</v>
      </c>
      <c r="U265" s="1">
        <v>78</v>
      </c>
    </row>
    <row r="266" spans="3:21">
      <c r="C266" s="2">
        <v>42620.4768865741</v>
      </c>
      <c r="D266" s="1">
        <v>1</v>
      </c>
      <c r="E266" s="1">
        <v>0</v>
      </c>
      <c r="F266" s="1">
        <v>0</v>
      </c>
      <c r="G266" s="1">
        <v>764188880</v>
      </c>
      <c r="H266" s="1">
        <v>295703016</v>
      </c>
      <c r="I266" s="1">
        <v>3214</v>
      </c>
      <c r="J266" s="1">
        <v>26515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83500</v>
      </c>
      <c r="Q266" s="1">
        <v>365463</v>
      </c>
      <c r="R266" s="1">
        <v>79738</v>
      </c>
      <c r="S266" s="1">
        <v>5</v>
      </c>
      <c r="T266" s="1">
        <v>31</v>
      </c>
      <c r="U266" s="1">
        <v>64</v>
      </c>
    </row>
    <row r="267" spans="3:21">
      <c r="C267" s="2">
        <v>42620.4768981481</v>
      </c>
      <c r="D267" s="1">
        <v>2</v>
      </c>
      <c r="E267" s="1">
        <v>1</v>
      </c>
      <c r="F267" s="1">
        <v>0</v>
      </c>
      <c r="G267" s="1">
        <v>764130656</v>
      </c>
      <c r="H267" s="1">
        <v>296318992</v>
      </c>
      <c r="I267" s="1">
        <v>1234</v>
      </c>
      <c r="J267" s="1">
        <v>10147</v>
      </c>
      <c r="K267" s="1">
        <v>22</v>
      </c>
      <c r="L267" s="1">
        <v>0</v>
      </c>
      <c r="M267" s="1">
        <v>0</v>
      </c>
      <c r="N267" s="1">
        <v>0</v>
      </c>
      <c r="O267" s="1">
        <v>0</v>
      </c>
      <c r="P267" s="1">
        <v>80865</v>
      </c>
      <c r="Q267" s="1">
        <v>338225</v>
      </c>
      <c r="R267" s="1">
        <v>85915</v>
      </c>
      <c r="S267" s="1">
        <v>5</v>
      </c>
      <c r="T267" s="1">
        <v>14</v>
      </c>
      <c r="U267" s="1">
        <v>80</v>
      </c>
    </row>
    <row r="268" spans="3:21">
      <c r="C268" s="2">
        <v>42620.4769097222</v>
      </c>
      <c r="D268" s="1">
        <v>1</v>
      </c>
      <c r="E268" s="1">
        <v>0</v>
      </c>
      <c r="F268" s="1">
        <v>0</v>
      </c>
      <c r="G268" s="1">
        <v>764148304</v>
      </c>
      <c r="H268" s="1">
        <v>295745816</v>
      </c>
      <c r="I268" s="1">
        <v>1836</v>
      </c>
      <c r="J268" s="1">
        <v>12170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74775</v>
      </c>
      <c r="Q268" s="1">
        <v>366468</v>
      </c>
      <c r="R268" s="1">
        <v>79987</v>
      </c>
      <c r="S268" s="1">
        <v>5</v>
      </c>
      <c r="T268" s="1">
        <v>10</v>
      </c>
      <c r="U268" s="1">
        <v>85</v>
      </c>
    </row>
    <row r="269" spans="3:21">
      <c r="C269" s="2">
        <v>42620.4769212963</v>
      </c>
      <c r="D269" s="1">
        <v>0</v>
      </c>
      <c r="E269" s="1">
        <v>1</v>
      </c>
      <c r="F269" s="1">
        <v>0</v>
      </c>
      <c r="G269" s="1">
        <v>764159712</v>
      </c>
      <c r="H269" s="1">
        <v>296557184</v>
      </c>
      <c r="I269" s="1">
        <v>344</v>
      </c>
      <c r="J269" s="1">
        <v>4217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75605</v>
      </c>
      <c r="Q269" s="1">
        <v>439715</v>
      </c>
      <c r="R269" s="1">
        <v>78747</v>
      </c>
      <c r="S269" s="1">
        <v>5</v>
      </c>
      <c r="T269" s="1">
        <v>9</v>
      </c>
      <c r="U269" s="1">
        <v>87</v>
      </c>
    </row>
    <row r="270" spans="3:21">
      <c r="C270" s="2">
        <v>42620.4769328704</v>
      </c>
      <c r="D270" s="1">
        <v>0</v>
      </c>
      <c r="E270" s="1">
        <v>0</v>
      </c>
      <c r="F270" s="1">
        <v>0</v>
      </c>
      <c r="G270" s="1">
        <v>764149272</v>
      </c>
      <c r="H270" s="1">
        <v>295959376</v>
      </c>
      <c r="I270" s="1">
        <v>1597</v>
      </c>
      <c r="J270" s="1">
        <v>6977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63681</v>
      </c>
      <c r="Q270" s="1">
        <v>391468</v>
      </c>
      <c r="R270" s="1">
        <v>64878</v>
      </c>
      <c r="S270" s="1">
        <v>4</v>
      </c>
      <c r="T270" s="1">
        <v>9</v>
      </c>
      <c r="U270" s="1">
        <v>87</v>
      </c>
    </row>
    <row r="271" spans="3:21">
      <c r="C271" s="2">
        <v>42620.4769444444</v>
      </c>
      <c r="D271" s="1">
        <v>0</v>
      </c>
      <c r="E271" s="1">
        <v>1</v>
      </c>
      <c r="F271" s="1">
        <v>0</v>
      </c>
      <c r="G271" s="1">
        <v>764244768</v>
      </c>
      <c r="H271" s="1">
        <v>296739296</v>
      </c>
      <c r="I271" s="1">
        <v>924</v>
      </c>
      <c r="J271" s="1">
        <v>9301</v>
      </c>
      <c r="K271" s="1">
        <v>23</v>
      </c>
      <c r="L271" s="1">
        <v>0</v>
      </c>
      <c r="M271" s="1">
        <v>0</v>
      </c>
      <c r="N271" s="1">
        <v>0</v>
      </c>
      <c r="O271" s="1">
        <v>0</v>
      </c>
      <c r="P271" s="1">
        <v>79291</v>
      </c>
      <c r="Q271" s="1">
        <v>345290</v>
      </c>
      <c r="R271" s="1">
        <v>91588</v>
      </c>
      <c r="S271" s="1">
        <v>4</v>
      </c>
      <c r="T271" s="1">
        <v>13</v>
      </c>
      <c r="U271" s="1">
        <v>83</v>
      </c>
    </row>
    <row r="272" spans="3:21">
      <c r="C272" s="2">
        <v>42620.4769560185</v>
      </c>
      <c r="D272" s="1">
        <v>1</v>
      </c>
      <c r="E272" s="1">
        <v>0</v>
      </c>
      <c r="F272" s="1">
        <v>0</v>
      </c>
      <c r="G272" s="1">
        <v>764301520</v>
      </c>
      <c r="H272" s="1">
        <v>296176216</v>
      </c>
      <c r="I272" s="1">
        <v>706</v>
      </c>
      <c r="J272" s="1">
        <v>6281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90132</v>
      </c>
      <c r="Q272" s="1">
        <v>310013</v>
      </c>
      <c r="R272" s="1">
        <v>107287</v>
      </c>
      <c r="S272" s="1">
        <v>4</v>
      </c>
      <c r="T272" s="1">
        <v>13</v>
      </c>
      <c r="U272" s="1">
        <v>83</v>
      </c>
    </row>
    <row r="273" spans="3:21">
      <c r="C273" s="2">
        <v>42620.4769675926</v>
      </c>
      <c r="D273" s="1">
        <v>3</v>
      </c>
      <c r="E273" s="1">
        <v>1</v>
      </c>
      <c r="F273" s="1">
        <v>0</v>
      </c>
      <c r="G273" s="1">
        <v>765383776</v>
      </c>
      <c r="H273" s="1">
        <v>296949528</v>
      </c>
      <c r="I273" s="1">
        <v>2171</v>
      </c>
      <c r="J273" s="1">
        <v>11508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88495</v>
      </c>
      <c r="Q273" s="1">
        <v>281120</v>
      </c>
      <c r="R273" s="1">
        <v>111501</v>
      </c>
      <c r="S273" s="1">
        <v>4</v>
      </c>
      <c r="T273" s="1">
        <v>20</v>
      </c>
      <c r="U273" s="1">
        <v>76</v>
      </c>
    </row>
    <row r="274" spans="3:21">
      <c r="C274" s="2">
        <v>42620.4769791667</v>
      </c>
      <c r="D274" s="1">
        <v>124</v>
      </c>
      <c r="E274" s="1">
        <v>0</v>
      </c>
      <c r="F274" s="1">
        <v>0</v>
      </c>
      <c r="G274" s="1">
        <v>764341488</v>
      </c>
      <c r="H274" s="1">
        <v>296425816</v>
      </c>
      <c r="I274" s="1">
        <v>391</v>
      </c>
      <c r="J274" s="1">
        <v>4552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63565</v>
      </c>
      <c r="Q274" s="1">
        <v>193430</v>
      </c>
      <c r="R274" s="1">
        <v>126391</v>
      </c>
      <c r="S274" s="1">
        <v>3</v>
      </c>
      <c r="T274" s="1">
        <v>60</v>
      </c>
      <c r="U274" s="1">
        <v>37</v>
      </c>
    </row>
    <row r="275" spans="3:21">
      <c r="C275" s="2">
        <v>42620.4769907407</v>
      </c>
      <c r="D275" s="1">
        <v>2</v>
      </c>
      <c r="E275" s="1">
        <v>0</v>
      </c>
      <c r="F275" s="1">
        <v>0</v>
      </c>
      <c r="G275" s="1">
        <v>764327656</v>
      </c>
      <c r="H275" s="1">
        <v>295945096</v>
      </c>
      <c r="I275" s="1">
        <v>531</v>
      </c>
      <c r="J275" s="1">
        <v>4195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80705</v>
      </c>
      <c r="Q275" s="1">
        <v>340165</v>
      </c>
      <c r="R275" s="1">
        <v>88335</v>
      </c>
      <c r="S275" s="1">
        <v>4</v>
      </c>
      <c r="T275" s="1">
        <v>8</v>
      </c>
      <c r="U275" s="1">
        <v>87</v>
      </c>
    </row>
    <row r="276" spans="3:21">
      <c r="C276" s="2">
        <v>42620.4770023148</v>
      </c>
      <c r="D276" s="1">
        <v>0</v>
      </c>
      <c r="E276" s="1">
        <v>0</v>
      </c>
      <c r="F276" s="1">
        <v>0</v>
      </c>
      <c r="G276" s="1">
        <v>764309768</v>
      </c>
      <c r="H276" s="1">
        <v>296608096</v>
      </c>
      <c r="I276" s="1">
        <v>1168</v>
      </c>
      <c r="J276" s="1">
        <v>9410</v>
      </c>
      <c r="K276" s="1">
        <v>23</v>
      </c>
      <c r="L276" s="1">
        <v>0</v>
      </c>
      <c r="M276" s="1">
        <v>0</v>
      </c>
      <c r="N276" s="1">
        <v>0</v>
      </c>
      <c r="O276" s="1">
        <v>0</v>
      </c>
      <c r="P276" s="1">
        <v>79695</v>
      </c>
      <c r="Q276" s="1">
        <v>342010</v>
      </c>
      <c r="R276" s="1">
        <v>87985</v>
      </c>
      <c r="S276" s="1">
        <v>4</v>
      </c>
      <c r="T276" s="1">
        <v>9</v>
      </c>
      <c r="U276" s="1">
        <v>86</v>
      </c>
    </row>
    <row r="277" spans="3:21">
      <c r="C277" s="2">
        <v>42620.4770138889</v>
      </c>
      <c r="D277" s="1">
        <v>0</v>
      </c>
      <c r="E277" s="1">
        <v>0</v>
      </c>
      <c r="F277" s="1">
        <v>0</v>
      </c>
      <c r="G277" s="1">
        <v>764100832</v>
      </c>
      <c r="H277" s="1">
        <v>296277336</v>
      </c>
      <c r="I277" s="1">
        <v>1194</v>
      </c>
      <c r="J277" s="1">
        <v>8816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77966</v>
      </c>
      <c r="Q277" s="1">
        <v>324696</v>
      </c>
      <c r="R277" s="1">
        <v>83468</v>
      </c>
      <c r="S277" s="1">
        <v>5</v>
      </c>
      <c r="T277" s="1">
        <v>11</v>
      </c>
      <c r="U277" s="1">
        <v>85</v>
      </c>
    </row>
    <row r="278" spans="3:21">
      <c r="C278" s="2">
        <v>42620.477025463</v>
      </c>
      <c r="D278" s="1">
        <v>2</v>
      </c>
      <c r="E278" s="1">
        <v>1</v>
      </c>
      <c r="F278" s="1">
        <v>0</v>
      </c>
      <c r="G278" s="1">
        <v>764292792</v>
      </c>
      <c r="H278" s="1">
        <v>296190440</v>
      </c>
      <c r="I278" s="1">
        <v>2113</v>
      </c>
      <c r="J278" s="1">
        <v>15794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83356</v>
      </c>
      <c r="Q278" s="1">
        <v>352486</v>
      </c>
      <c r="R278" s="1">
        <v>93680</v>
      </c>
      <c r="S278" s="1">
        <v>4</v>
      </c>
      <c r="T278" s="1">
        <v>11</v>
      </c>
      <c r="U278" s="1">
        <v>85</v>
      </c>
    </row>
    <row r="279" spans="3:21">
      <c r="C279" s="2">
        <v>42620.477037037</v>
      </c>
      <c r="D279" s="1">
        <v>1</v>
      </c>
      <c r="E279" s="1">
        <v>0</v>
      </c>
      <c r="F279" s="1">
        <v>0</v>
      </c>
      <c r="G279" s="1">
        <v>765336488</v>
      </c>
      <c r="H279" s="1">
        <v>296918352</v>
      </c>
      <c r="I279" s="1">
        <v>1816</v>
      </c>
      <c r="J279" s="1">
        <v>12531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86141</v>
      </c>
      <c r="Q279" s="1">
        <v>353672</v>
      </c>
      <c r="R279" s="1">
        <v>97965</v>
      </c>
      <c r="S279" s="1">
        <v>4</v>
      </c>
      <c r="T279" s="1">
        <v>12</v>
      </c>
      <c r="U279" s="1">
        <v>84</v>
      </c>
    </row>
    <row r="280" spans="3:21">
      <c r="C280" s="2">
        <v>42620.4780092593</v>
      </c>
      <c r="D280" s="1">
        <v>1</v>
      </c>
      <c r="E280" s="1">
        <v>0</v>
      </c>
      <c r="F280" s="1">
        <v>0</v>
      </c>
      <c r="G280" s="1">
        <v>763726792</v>
      </c>
      <c r="H280" s="1">
        <v>295545120</v>
      </c>
      <c r="I280" s="1">
        <v>2962</v>
      </c>
      <c r="J280" s="1">
        <v>38559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73889</v>
      </c>
      <c r="Q280" s="1">
        <v>478920</v>
      </c>
      <c r="R280" s="1">
        <v>87246</v>
      </c>
      <c r="S280" s="1">
        <v>5</v>
      </c>
      <c r="T280" s="1">
        <v>10</v>
      </c>
      <c r="U280" s="1">
        <v>84</v>
      </c>
    </row>
    <row r="281" spans="3:21">
      <c r="C281" s="2">
        <v>42620.4780208333</v>
      </c>
      <c r="D281" s="1">
        <v>1</v>
      </c>
      <c r="E281" s="1">
        <v>0</v>
      </c>
      <c r="F281" s="1">
        <v>0</v>
      </c>
      <c r="G281" s="1">
        <v>763687272</v>
      </c>
      <c r="H281" s="1">
        <v>295184720</v>
      </c>
      <c r="I281" s="1">
        <v>2111</v>
      </c>
      <c r="J281" s="1">
        <v>15928</v>
      </c>
      <c r="K281" s="1">
        <v>23</v>
      </c>
      <c r="L281" s="1">
        <v>0</v>
      </c>
      <c r="M281" s="1">
        <v>0</v>
      </c>
      <c r="N281" s="1">
        <v>0</v>
      </c>
      <c r="O281" s="1">
        <v>0</v>
      </c>
      <c r="P281" s="1">
        <v>95673</v>
      </c>
      <c r="Q281" s="1">
        <v>481002</v>
      </c>
      <c r="R281" s="1">
        <v>116684</v>
      </c>
      <c r="S281" s="1">
        <v>6</v>
      </c>
      <c r="T281" s="1">
        <v>10</v>
      </c>
      <c r="U281" s="1">
        <v>84</v>
      </c>
    </row>
    <row r="282" spans="3:21">
      <c r="C282" s="2">
        <v>42620.4780324074</v>
      </c>
      <c r="D282" s="1">
        <v>3</v>
      </c>
      <c r="E282" s="1">
        <v>0</v>
      </c>
      <c r="F282" s="1">
        <v>0</v>
      </c>
      <c r="G282" s="1">
        <v>763650344</v>
      </c>
      <c r="H282" s="1">
        <v>295873288</v>
      </c>
      <c r="I282" s="1">
        <v>740</v>
      </c>
      <c r="J282" s="1">
        <v>8970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80007</v>
      </c>
      <c r="Q282" s="1">
        <v>432169</v>
      </c>
      <c r="R282" s="1">
        <v>89491</v>
      </c>
      <c r="S282" s="1">
        <v>5</v>
      </c>
      <c r="T282" s="1">
        <v>7</v>
      </c>
      <c r="U282" s="1">
        <v>87</v>
      </c>
    </row>
    <row r="283" spans="3:21">
      <c r="C283" s="2">
        <v>42620.4780439815</v>
      </c>
      <c r="D283" s="1">
        <v>1</v>
      </c>
      <c r="E283" s="1">
        <v>0</v>
      </c>
      <c r="F283" s="1">
        <v>0</v>
      </c>
      <c r="G283" s="1">
        <v>763682032</v>
      </c>
      <c r="H283" s="1">
        <v>295299824</v>
      </c>
      <c r="I283" s="1">
        <v>824</v>
      </c>
      <c r="J283" s="1">
        <v>5621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64368</v>
      </c>
      <c r="Q283" s="1">
        <v>342351</v>
      </c>
      <c r="R283" s="1">
        <v>67334</v>
      </c>
      <c r="S283" s="1">
        <v>5</v>
      </c>
      <c r="T283" s="1">
        <v>7</v>
      </c>
      <c r="U283" s="1">
        <v>88</v>
      </c>
    </row>
    <row r="284" spans="3:21">
      <c r="C284" s="2">
        <v>42620.4780555556</v>
      </c>
      <c r="D284" s="1">
        <v>1</v>
      </c>
      <c r="E284" s="1">
        <v>0</v>
      </c>
      <c r="F284" s="1">
        <v>0</v>
      </c>
      <c r="G284" s="1">
        <v>763756696</v>
      </c>
      <c r="H284" s="1">
        <v>296020360</v>
      </c>
      <c r="I284" s="1">
        <v>2188</v>
      </c>
      <c r="J284" s="1">
        <v>15039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55782</v>
      </c>
      <c r="Q284" s="1">
        <v>393121</v>
      </c>
      <c r="R284" s="1">
        <v>57395</v>
      </c>
      <c r="S284" s="1">
        <v>5</v>
      </c>
      <c r="T284" s="1">
        <v>6</v>
      </c>
      <c r="U284" s="1">
        <v>89</v>
      </c>
    </row>
    <row r="285" spans="3:21">
      <c r="C285" s="2">
        <v>42620.4780671296</v>
      </c>
      <c r="D285" s="1">
        <v>0</v>
      </c>
      <c r="E285" s="1">
        <v>1</v>
      </c>
      <c r="F285" s="1">
        <v>0</v>
      </c>
      <c r="G285" s="1">
        <v>763665152</v>
      </c>
      <c r="H285" s="1">
        <v>295318992</v>
      </c>
      <c r="I285" s="1">
        <v>2607</v>
      </c>
      <c r="J285" s="1">
        <v>23612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63418</v>
      </c>
      <c r="Q285" s="1">
        <v>603568</v>
      </c>
      <c r="R285" s="1">
        <v>66354</v>
      </c>
      <c r="S285" s="1">
        <v>5</v>
      </c>
      <c r="T285" s="1">
        <v>8</v>
      </c>
      <c r="U285" s="1">
        <v>86</v>
      </c>
    </row>
    <row r="286" spans="3:21">
      <c r="C286" s="2">
        <v>42620.4780787037</v>
      </c>
      <c r="D286" s="1">
        <v>0</v>
      </c>
      <c r="E286" s="1">
        <v>0</v>
      </c>
      <c r="F286" s="1">
        <v>0</v>
      </c>
      <c r="G286" s="1">
        <v>763503816</v>
      </c>
      <c r="H286" s="1">
        <v>295869760</v>
      </c>
      <c r="I286" s="1">
        <v>1531</v>
      </c>
      <c r="J286" s="1">
        <v>6280</v>
      </c>
      <c r="K286" s="1">
        <v>68</v>
      </c>
      <c r="L286" s="1">
        <v>0</v>
      </c>
      <c r="M286" s="1">
        <v>0</v>
      </c>
      <c r="N286" s="1">
        <v>0</v>
      </c>
      <c r="O286" s="1">
        <v>0</v>
      </c>
      <c r="P286" s="1">
        <v>71447</v>
      </c>
      <c r="Q286" s="1">
        <v>586330</v>
      </c>
      <c r="R286" s="1">
        <v>75514</v>
      </c>
      <c r="S286" s="1">
        <v>5</v>
      </c>
      <c r="T286" s="1">
        <v>8</v>
      </c>
      <c r="U286" s="1">
        <v>87</v>
      </c>
    </row>
    <row r="287" spans="3:21">
      <c r="C287" s="2">
        <v>42620.4780902778</v>
      </c>
      <c r="D287" s="1">
        <v>0</v>
      </c>
      <c r="E287" s="1">
        <v>1</v>
      </c>
      <c r="F287" s="1">
        <v>0</v>
      </c>
      <c r="G287" s="1">
        <v>763411600</v>
      </c>
      <c r="H287" s="1">
        <v>295175344</v>
      </c>
      <c r="I287" s="1">
        <v>860</v>
      </c>
      <c r="J287" s="1">
        <v>7818</v>
      </c>
      <c r="K287" s="1">
        <v>45</v>
      </c>
      <c r="L287" s="1">
        <v>0</v>
      </c>
      <c r="M287" s="1">
        <v>0</v>
      </c>
      <c r="N287" s="1">
        <v>0</v>
      </c>
      <c r="O287" s="1">
        <v>0</v>
      </c>
      <c r="P287" s="1">
        <v>66500</v>
      </c>
      <c r="Q287" s="1">
        <v>603702</v>
      </c>
      <c r="R287" s="1">
        <v>70357</v>
      </c>
      <c r="S287" s="1">
        <v>5</v>
      </c>
      <c r="T287" s="1">
        <v>8</v>
      </c>
      <c r="U287" s="1">
        <v>87</v>
      </c>
    </row>
    <row r="288" spans="3:21">
      <c r="C288" s="2">
        <v>42620.4781018519</v>
      </c>
      <c r="D288" s="1">
        <v>2</v>
      </c>
      <c r="E288" s="1">
        <v>1</v>
      </c>
      <c r="F288" s="1">
        <v>0</v>
      </c>
      <c r="G288" s="1">
        <v>764414960</v>
      </c>
      <c r="H288" s="1">
        <v>295900672</v>
      </c>
      <c r="I288" s="1">
        <v>425</v>
      </c>
      <c r="J288" s="1">
        <v>3353</v>
      </c>
      <c r="K288" s="1">
        <v>23</v>
      </c>
      <c r="L288" s="1">
        <v>0</v>
      </c>
      <c r="M288" s="1">
        <v>0</v>
      </c>
      <c r="N288" s="1">
        <v>0</v>
      </c>
      <c r="O288" s="1">
        <v>0</v>
      </c>
      <c r="P288" s="1">
        <v>61124</v>
      </c>
      <c r="Q288" s="1">
        <v>385819</v>
      </c>
      <c r="R288" s="1">
        <v>63095</v>
      </c>
      <c r="S288" s="1">
        <v>5</v>
      </c>
      <c r="T288" s="1">
        <v>7</v>
      </c>
      <c r="U288" s="1">
        <v>88</v>
      </c>
    </row>
    <row r="289" spans="3:21">
      <c r="C289" s="2">
        <v>42620.4781134259</v>
      </c>
      <c r="D289" s="1">
        <v>0</v>
      </c>
      <c r="E289" s="1">
        <v>1</v>
      </c>
      <c r="F289" s="1">
        <v>0</v>
      </c>
      <c r="G289" s="1">
        <v>763267600</v>
      </c>
      <c r="H289" s="1">
        <v>294990272</v>
      </c>
      <c r="I289" s="1">
        <v>423</v>
      </c>
      <c r="J289" s="1">
        <v>4128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81574</v>
      </c>
      <c r="Q289" s="1">
        <v>412560</v>
      </c>
      <c r="R289" s="1">
        <v>93789</v>
      </c>
      <c r="S289" s="1">
        <v>5</v>
      </c>
      <c r="T289" s="1">
        <v>10</v>
      </c>
      <c r="U289" s="1">
        <v>85</v>
      </c>
    </row>
    <row r="290" spans="3:21">
      <c r="C290" s="2">
        <v>42620.478125</v>
      </c>
      <c r="D290" s="1">
        <v>1</v>
      </c>
      <c r="E290" s="1">
        <v>0</v>
      </c>
      <c r="F290" s="1">
        <v>0</v>
      </c>
      <c r="G290" s="1">
        <v>763079136</v>
      </c>
      <c r="H290" s="1">
        <v>294646568</v>
      </c>
      <c r="I290" s="1">
        <v>512</v>
      </c>
      <c r="J290" s="1">
        <v>4835</v>
      </c>
      <c r="K290" s="1">
        <v>23</v>
      </c>
      <c r="L290" s="1">
        <v>0</v>
      </c>
      <c r="M290" s="1">
        <v>0</v>
      </c>
      <c r="N290" s="1">
        <v>0</v>
      </c>
      <c r="O290" s="1">
        <v>0</v>
      </c>
      <c r="P290" s="1">
        <v>85959</v>
      </c>
      <c r="Q290" s="1">
        <v>387566</v>
      </c>
      <c r="R290" s="1">
        <v>98872</v>
      </c>
      <c r="S290" s="1">
        <v>5</v>
      </c>
      <c r="T290" s="1">
        <v>9</v>
      </c>
      <c r="U290" s="1">
        <v>86</v>
      </c>
    </row>
    <row r="291" spans="3:21">
      <c r="C291" s="2">
        <v>42620.4781365741</v>
      </c>
      <c r="D291" s="1">
        <v>0</v>
      </c>
      <c r="E291" s="1">
        <v>0</v>
      </c>
      <c r="F291" s="1">
        <v>0</v>
      </c>
      <c r="G291" s="1">
        <v>762773040</v>
      </c>
      <c r="H291" s="1">
        <v>294493472</v>
      </c>
      <c r="I291" s="1">
        <v>39</v>
      </c>
      <c r="J291" s="1">
        <v>1288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77264</v>
      </c>
      <c r="Q291" s="1">
        <v>392933</v>
      </c>
      <c r="R291" s="1">
        <v>84139</v>
      </c>
      <c r="S291" s="1">
        <v>5</v>
      </c>
      <c r="T291" s="1">
        <v>8</v>
      </c>
      <c r="U291" s="1">
        <v>87</v>
      </c>
    </row>
    <row r="292" spans="3:21">
      <c r="C292" s="2">
        <v>42620.4781481481</v>
      </c>
      <c r="D292" s="1">
        <v>1</v>
      </c>
      <c r="E292" s="1">
        <v>1</v>
      </c>
      <c r="F292" s="1">
        <v>0</v>
      </c>
      <c r="G292" s="1">
        <v>762846352</v>
      </c>
      <c r="H292" s="1">
        <v>295530304</v>
      </c>
      <c r="I292" s="1">
        <v>2223</v>
      </c>
      <c r="J292" s="1">
        <v>21966</v>
      </c>
      <c r="K292" s="1">
        <v>46</v>
      </c>
      <c r="L292" s="1">
        <v>0</v>
      </c>
      <c r="M292" s="1">
        <v>0</v>
      </c>
      <c r="N292" s="1">
        <v>0</v>
      </c>
      <c r="O292" s="1">
        <v>0</v>
      </c>
      <c r="P292" s="1">
        <v>70667</v>
      </c>
      <c r="Q292" s="1">
        <v>359325</v>
      </c>
      <c r="R292" s="1">
        <v>79569</v>
      </c>
      <c r="S292" s="1">
        <v>5</v>
      </c>
      <c r="T292" s="1">
        <v>9</v>
      </c>
      <c r="U292" s="1">
        <v>85</v>
      </c>
    </row>
    <row r="293" spans="3:21">
      <c r="C293" s="2">
        <v>42620.4781597222</v>
      </c>
      <c r="D293" s="1">
        <v>0</v>
      </c>
      <c r="E293" s="1">
        <v>0</v>
      </c>
      <c r="F293" s="1">
        <v>0</v>
      </c>
      <c r="G293" s="1">
        <v>762728512</v>
      </c>
      <c r="H293" s="1">
        <v>294883400</v>
      </c>
      <c r="I293" s="1">
        <v>1635</v>
      </c>
      <c r="J293" s="1">
        <v>17772</v>
      </c>
      <c r="K293" s="1">
        <v>23</v>
      </c>
      <c r="L293" s="1">
        <v>0</v>
      </c>
      <c r="M293" s="1">
        <v>0</v>
      </c>
      <c r="N293" s="1">
        <v>0</v>
      </c>
      <c r="O293" s="1">
        <v>0</v>
      </c>
      <c r="P293" s="1">
        <v>73063</v>
      </c>
      <c r="Q293" s="1">
        <v>338898</v>
      </c>
      <c r="R293" s="1">
        <v>79205</v>
      </c>
      <c r="S293" s="1">
        <v>5</v>
      </c>
      <c r="T293" s="1">
        <v>8</v>
      </c>
      <c r="U293" s="1">
        <v>87</v>
      </c>
    </row>
    <row r="294" spans="3:21">
      <c r="C294" s="2">
        <v>42620.4781712963</v>
      </c>
      <c r="D294" s="1">
        <v>2</v>
      </c>
      <c r="E294" s="1">
        <v>1</v>
      </c>
      <c r="F294" s="1">
        <v>0</v>
      </c>
      <c r="G294" s="1">
        <v>764320600</v>
      </c>
      <c r="H294" s="1">
        <v>295815888</v>
      </c>
      <c r="I294" s="1">
        <v>1435</v>
      </c>
      <c r="J294" s="1">
        <v>15408</v>
      </c>
      <c r="K294" s="1">
        <v>45</v>
      </c>
      <c r="L294" s="1">
        <v>0</v>
      </c>
      <c r="M294" s="1">
        <v>0</v>
      </c>
      <c r="N294" s="1">
        <v>0</v>
      </c>
      <c r="O294" s="1">
        <v>0</v>
      </c>
      <c r="P294" s="1">
        <v>89503</v>
      </c>
      <c r="Q294" s="1">
        <v>360762</v>
      </c>
      <c r="R294" s="1">
        <v>104525</v>
      </c>
      <c r="S294" s="1">
        <v>5</v>
      </c>
      <c r="T294" s="1">
        <v>11</v>
      </c>
      <c r="U294" s="1">
        <v>83</v>
      </c>
    </row>
    <row r="295" spans="3:21">
      <c r="C295" s="2">
        <v>42620.4781828704</v>
      </c>
      <c r="D295" s="1">
        <v>1</v>
      </c>
      <c r="E295" s="1">
        <v>0</v>
      </c>
      <c r="F295" s="1">
        <v>0</v>
      </c>
      <c r="G295" s="1">
        <v>763223952</v>
      </c>
      <c r="H295" s="1">
        <v>295387400</v>
      </c>
      <c r="I295" s="1">
        <v>1225</v>
      </c>
      <c r="J295" s="1">
        <v>7226</v>
      </c>
      <c r="K295" s="1">
        <v>23</v>
      </c>
      <c r="L295" s="1">
        <v>0</v>
      </c>
      <c r="M295" s="1">
        <v>0</v>
      </c>
      <c r="N295" s="1">
        <v>0</v>
      </c>
      <c r="O295" s="1">
        <v>0</v>
      </c>
      <c r="P295" s="1">
        <v>86033</v>
      </c>
      <c r="Q295" s="1">
        <v>347993</v>
      </c>
      <c r="R295" s="1">
        <v>93702</v>
      </c>
      <c r="S295" s="1">
        <v>5</v>
      </c>
      <c r="T295" s="1">
        <v>9</v>
      </c>
      <c r="U295" s="1">
        <v>86</v>
      </c>
    </row>
    <row r="296" spans="3:21">
      <c r="C296" s="2">
        <v>42620.4781944444</v>
      </c>
      <c r="D296" s="1">
        <v>0</v>
      </c>
      <c r="E296" s="1">
        <v>1</v>
      </c>
      <c r="F296" s="1">
        <v>0</v>
      </c>
      <c r="G296" s="1">
        <v>763184312</v>
      </c>
      <c r="H296" s="1">
        <v>294752648</v>
      </c>
      <c r="I296" s="1">
        <v>401</v>
      </c>
      <c r="J296" s="1">
        <v>5000</v>
      </c>
      <c r="K296" s="1">
        <v>22</v>
      </c>
      <c r="L296" s="1">
        <v>0</v>
      </c>
      <c r="M296" s="1">
        <v>0</v>
      </c>
      <c r="N296" s="1">
        <v>0</v>
      </c>
      <c r="O296" s="1">
        <v>0</v>
      </c>
      <c r="P296" s="1">
        <v>77503</v>
      </c>
      <c r="Q296" s="1">
        <v>363306</v>
      </c>
      <c r="R296" s="1">
        <v>81716</v>
      </c>
      <c r="S296" s="1">
        <v>5</v>
      </c>
      <c r="T296" s="1">
        <v>8</v>
      </c>
      <c r="U296" s="1">
        <v>87</v>
      </c>
    </row>
    <row r="297" spans="3:21">
      <c r="C297" s="2">
        <v>42620.4782060185</v>
      </c>
      <c r="D297" s="1">
        <v>1</v>
      </c>
      <c r="E297" s="1">
        <v>1</v>
      </c>
      <c r="F297" s="1">
        <v>0</v>
      </c>
      <c r="G297" s="1">
        <v>763106096</v>
      </c>
      <c r="H297" s="1">
        <v>294613288</v>
      </c>
      <c r="I297" s="1">
        <v>508</v>
      </c>
      <c r="J297" s="1">
        <v>4571</v>
      </c>
      <c r="K297" s="1">
        <v>904</v>
      </c>
      <c r="L297" s="1">
        <v>0</v>
      </c>
      <c r="M297" s="1">
        <v>0</v>
      </c>
      <c r="N297" s="1">
        <v>0</v>
      </c>
      <c r="O297" s="1">
        <v>0</v>
      </c>
      <c r="P297" s="1">
        <v>79770</v>
      </c>
      <c r="Q297" s="1">
        <v>376941</v>
      </c>
      <c r="R297" s="1">
        <v>91713</v>
      </c>
      <c r="S297" s="1">
        <v>5</v>
      </c>
      <c r="T297" s="1">
        <v>8</v>
      </c>
      <c r="U297" s="1">
        <v>88</v>
      </c>
    </row>
    <row r="298" spans="3:21">
      <c r="C298" s="2">
        <v>42620.4782175926</v>
      </c>
      <c r="D298" s="1">
        <v>2</v>
      </c>
      <c r="E298" s="1">
        <v>1</v>
      </c>
      <c r="F298" s="1">
        <v>0</v>
      </c>
      <c r="G298" s="1">
        <v>763092728</v>
      </c>
      <c r="H298" s="1">
        <v>295741016</v>
      </c>
      <c r="I298" s="1">
        <v>799</v>
      </c>
      <c r="J298" s="1">
        <v>6767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81460</v>
      </c>
      <c r="Q298" s="1">
        <v>358174</v>
      </c>
      <c r="R298" s="1">
        <v>87337</v>
      </c>
      <c r="S298" s="1">
        <v>5</v>
      </c>
      <c r="T298" s="1">
        <v>10</v>
      </c>
      <c r="U298" s="1">
        <v>85</v>
      </c>
    </row>
    <row r="299" spans="3:21">
      <c r="C299" s="2">
        <v>42620.479224537</v>
      </c>
      <c r="D299" s="1">
        <v>0</v>
      </c>
      <c r="E299" s="1">
        <v>2</v>
      </c>
      <c r="F299" s="1">
        <v>0</v>
      </c>
      <c r="G299" s="1">
        <v>762753448</v>
      </c>
      <c r="H299" s="1">
        <v>294397608</v>
      </c>
      <c r="I299" s="1">
        <v>4847</v>
      </c>
      <c r="J299" s="1">
        <v>57684</v>
      </c>
      <c r="K299" s="1">
        <v>15</v>
      </c>
      <c r="L299" s="1">
        <v>0</v>
      </c>
      <c r="M299" s="1">
        <v>0</v>
      </c>
      <c r="N299" s="1">
        <v>0</v>
      </c>
      <c r="O299" s="1">
        <v>0</v>
      </c>
      <c r="P299" s="1">
        <v>88875</v>
      </c>
      <c r="Q299" s="1">
        <v>432098</v>
      </c>
      <c r="R299" s="1">
        <v>112374</v>
      </c>
      <c r="S299" s="1">
        <v>6</v>
      </c>
      <c r="T299" s="1">
        <v>13</v>
      </c>
      <c r="U299" s="1">
        <v>82</v>
      </c>
    </row>
    <row r="300" spans="3:21">
      <c r="C300" s="2">
        <v>42620.4792361111</v>
      </c>
      <c r="D300" s="1">
        <v>1</v>
      </c>
      <c r="E300" s="1">
        <v>2</v>
      </c>
      <c r="F300" s="1">
        <v>0</v>
      </c>
      <c r="G300" s="1">
        <v>762706136</v>
      </c>
      <c r="H300" s="1">
        <v>294345328</v>
      </c>
      <c r="I300" s="1">
        <v>3645</v>
      </c>
      <c r="J300" s="1">
        <v>40621</v>
      </c>
      <c r="K300" s="1">
        <v>23</v>
      </c>
      <c r="L300" s="1">
        <v>0</v>
      </c>
      <c r="M300" s="1">
        <v>0</v>
      </c>
      <c r="N300" s="1">
        <v>0</v>
      </c>
      <c r="O300" s="1">
        <v>0</v>
      </c>
      <c r="P300" s="1">
        <v>88983</v>
      </c>
      <c r="Q300" s="1">
        <v>443453</v>
      </c>
      <c r="R300" s="1">
        <v>113744</v>
      </c>
      <c r="S300" s="1">
        <v>5</v>
      </c>
      <c r="T300" s="1">
        <v>11</v>
      </c>
      <c r="U300" s="1">
        <v>84</v>
      </c>
    </row>
    <row r="301" spans="3:21">
      <c r="C301" s="2">
        <v>42620.4792476852</v>
      </c>
      <c r="D301" s="1">
        <v>3</v>
      </c>
      <c r="E301" s="1">
        <v>1</v>
      </c>
      <c r="F301" s="1">
        <v>0</v>
      </c>
      <c r="G301" s="1">
        <v>762627808</v>
      </c>
      <c r="H301" s="1">
        <v>294183952</v>
      </c>
      <c r="I301" s="1">
        <v>2851</v>
      </c>
      <c r="J301" s="1">
        <v>29513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100695</v>
      </c>
      <c r="Q301" s="1">
        <v>463465</v>
      </c>
      <c r="R301" s="1">
        <v>131270</v>
      </c>
      <c r="S301" s="1">
        <v>5</v>
      </c>
      <c r="T301" s="1">
        <v>11</v>
      </c>
      <c r="U301" s="1">
        <v>84</v>
      </c>
    </row>
    <row r="302" spans="3:21">
      <c r="C302" s="2">
        <v>42620.4792592593</v>
      </c>
      <c r="D302" s="1">
        <v>1</v>
      </c>
      <c r="E302" s="1">
        <v>2</v>
      </c>
      <c r="F302" s="1">
        <v>0</v>
      </c>
      <c r="G302" s="1">
        <v>762352264</v>
      </c>
      <c r="H302" s="1">
        <v>293982392</v>
      </c>
      <c r="I302" s="1">
        <v>4206</v>
      </c>
      <c r="J302" s="1">
        <v>36570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107038</v>
      </c>
      <c r="Q302" s="1">
        <v>473247</v>
      </c>
      <c r="R302" s="1">
        <v>143016</v>
      </c>
      <c r="S302" s="1">
        <v>5</v>
      </c>
      <c r="T302" s="1">
        <v>13</v>
      </c>
      <c r="U302" s="1">
        <v>81</v>
      </c>
    </row>
    <row r="303" spans="3:21">
      <c r="C303" s="2">
        <v>42620.4792708333</v>
      </c>
      <c r="D303" s="1">
        <v>2</v>
      </c>
      <c r="E303" s="1">
        <v>2</v>
      </c>
      <c r="F303" s="1">
        <v>0</v>
      </c>
      <c r="G303" s="1">
        <v>762237192</v>
      </c>
      <c r="H303" s="1">
        <v>293838096</v>
      </c>
      <c r="I303" s="1">
        <v>3124</v>
      </c>
      <c r="J303" s="1">
        <v>30509</v>
      </c>
      <c r="K303" s="1">
        <v>76</v>
      </c>
      <c r="L303" s="1">
        <v>0</v>
      </c>
      <c r="M303" s="1">
        <v>0</v>
      </c>
      <c r="N303" s="1">
        <v>0</v>
      </c>
      <c r="O303" s="1">
        <v>0</v>
      </c>
      <c r="P303" s="1">
        <v>104290</v>
      </c>
      <c r="Q303" s="1">
        <v>489703</v>
      </c>
      <c r="R303" s="1">
        <v>136462</v>
      </c>
      <c r="S303" s="1">
        <v>6</v>
      </c>
      <c r="T303" s="1">
        <v>13</v>
      </c>
      <c r="U303" s="1">
        <v>81</v>
      </c>
    </row>
    <row r="304" spans="3:21">
      <c r="C304" s="2">
        <v>42620.4792824074</v>
      </c>
      <c r="D304" s="1">
        <v>1</v>
      </c>
      <c r="E304" s="1">
        <v>2</v>
      </c>
      <c r="F304" s="1">
        <v>0</v>
      </c>
      <c r="G304" s="1">
        <v>762105136</v>
      </c>
      <c r="H304" s="1">
        <v>293676296</v>
      </c>
      <c r="I304" s="1">
        <v>4041</v>
      </c>
      <c r="J304" s="1">
        <v>44485</v>
      </c>
      <c r="K304" s="1">
        <v>23</v>
      </c>
      <c r="L304" s="1">
        <v>0</v>
      </c>
      <c r="M304" s="1">
        <v>0</v>
      </c>
      <c r="N304" s="1">
        <v>0</v>
      </c>
      <c r="O304" s="1">
        <v>0</v>
      </c>
      <c r="P304" s="1">
        <v>102589</v>
      </c>
      <c r="Q304" s="1">
        <v>447491</v>
      </c>
      <c r="R304" s="1">
        <v>124437</v>
      </c>
      <c r="S304" s="1">
        <v>6</v>
      </c>
      <c r="T304" s="1">
        <v>14</v>
      </c>
      <c r="U304" s="1">
        <v>80</v>
      </c>
    </row>
    <row r="305" spans="3:21">
      <c r="C305" s="2">
        <v>42620.4792939815</v>
      </c>
      <c r="D305" s="1">
        <v>0</v>
      </c>
      <c r="E305" s="1">
        <v>2</v>
      </c>
      <c r="F305" s="1">
        <v>0</v>
      </c>
      <c r="G305" s="1">
        <v>761904528</v>
      </c>
      <c r="H305" s="1">
        <v>293483808</v>
      </c>
      <c r="I305" s="1">
        <v>2886</v>
      </c>
      <c r="J305" s="1">
        <v>30096</v>
      </c>
      <c r="K305" s="1">
        <v>958</v>
      </c>
      <c r="L305" s="1">
        <v>0</v>
      </c>
      <c r="M305" s="1">
        <v>0</v>
      </c>
      <c r="N305" s="1">
        <v>0</v>
      </c>
      <c r="O305" s="1">
        <v>0</v>
      </c>
      <c r="P305" s="1">
        <v>99189</v>
      </c>
      <c r="Q305" s="1">
        <v>415778</v>
      </c>
      <c r="R305" s="1">
        <v>118142</v>
      </c>
      <c r="S305" s="1">
        <v>6</v>
      </c>
      <c r="T305" s="1">
        <v>13</v>
      </c>
      <c r="U305" s="1">
        <v>81</v>
      </c>
    </row>
    <row r="306" spans="3:21">
      <c r="C306" s="2">
        <v>42620.4793055556</v>
      </c>
      <c r="D306" s="1">
        <v>4</v>
      </c>
      <c r="E306" s="1">
        <v>2</v>
      </c>
      <c r="F306" s="1">
        <v>0</v>
      </c>
      <c r="G306" s="1">
        <v>761842472</v>
      </c>
      <c r="H306" s="1">
        <v>293391616</v>
      </c>
      <c r="I306" s="1">
        <v>2562</v>
      </c>
      <c r="J306" s="1">
        <v>31271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100787</v>
      </c>
      <c r="Q306" s="1">
        <v>384386</v>
      </c>
      <c r="R306" s="1">
        <v>121706</v>
      </c>
      <c r="S306" s="1">
        <v>6</v>
      </c>
      <c r="T306" s="1">
        <v>13</v>
      </c>
      <c r="U306" s="1">
        <v>81</v>
      </c>
    </row>
    <row r="307" spans="3:21">
      <c r="C307" s="2">
        <v>42620.4793171296</v>
      </c>
      <c r="D307" s="1">
        <v>2</v>
      </c>
      <c r="E307" s="1">
        <v>2</v>
      </c>
      <c r="F307" s="1">
        <v>0</v>
      </c>
      <c r="G307" s="1">
        <v>761646784</v>
      </c>
      <c r="H307" s="1">
        <v>293248248</v>
      </c>
      <c r="I307" s="1">
        <v>1944</v>
      </c>
      <c r="J307" s="1">
        <v>22929</v>
      </c>
      <c r="K307" s="1">
        <v>23</v>
      </c>
      <c r="L307" s="1">
        <v>0</v>
      </c>
      <c r="M307" s="1">
        <v>0</v>
      </c>
      <c r="N307" s="1">
        <v>0</v>
      </c>
      <c r="O307" s="1">
        <v>0</v>
      </c>
      <c r="P307" s="1">
        <v>90913</v>
      </c>
      <c r="Q307" s="1">
        <v>321235</v>
      </c>
      <c r="R307" s="1">
        <v>91599</v>
      </c>
      <c r="S307" s="1">
        <v>6</v>
      </c>
      <c r="T307" s="1">
        <v>35</v>
      </c>
      <c r="U307" s="1">
        <v>59</v>
      </c>
    </row>
    <row r="308" spans="3:21">
      <c r="C308" s="2">
        <v>42620.4793287037</v>
      </c>
      <c r="D308" s="1">
        <v>58</v>
      </c>
      <c r="E308" s="1">
        <v>2</v>
      </c>
      <c r="F308" s="1">
        <v>0</v>
      </c>
      <c r="G308" s="1">
        <v>761394720</v>
      </c>
      <c r="H308" s="1">
        <v>293058320</v>
      </c>
      <c r="I308" s="1">
        <v>2195</v>
      </c>
      <c r="J308" s="1">
        <v>22429</v>
      </c>
      <c r="K308" s="1">
        <v>22</v>
      </c>
      <c r="L308" s="1">
        <v>0</v>
      </c>
      <c r="M308" s="1">
        <v>0</v>
      </c>
      <c r="N308" s="1">
        <v>0</v>
      </c>
      <c r="O308" s="1">
        <v>0</v>
      </c>
      <c r="P308" s="1">
        <v>68877</v>
      </c>
      <c r="Q308" s="1">
        <v>273687</v>
      </c>
      <c r="R308" s="1">
        <v>63011</v>
      </c>
      <c r="S308" s="1">
        <v>5</v>
      </c>
      <c r="T308" s="1">
        <v>50</v>
      </c>
      <c r="U308" s="1">
        <v>45</v>
      </c>
    </row>
    <row r="309" spans="3:21">
      <c r="C309" s="2">
        <v>42620.4793402778</v>
      </c>
      <c r="D309" s="1">
        <v>2</v>
      </c>
      <c r="E309" s="1">
        <v>2</v>
      </c>
      <c r="F309" s="1">
        <v>0</v>
      </c>
      <c r="G309" s="1">
        <v>761551912</v>
      </c>
      <c r="H309" s="1">
        <v>293176176</v>
      </c>
      <c r="I309" s="1">
        <v>6838</v>
      </c>
      <c r="J309" s="1">
        <v>28718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77070</v>
      </c>
      <c r="Q309" s="1">
        <v>303302</v>
      </c>
      <c r="R309" s="1">
        <v>72312</v>
      </c>
      <c r="S309" s="1">
        <v>5</v>
      </c>
      <c r="T309" s="1">
        <v>13</v>
      </c>
      <c r="U309" s="1">
        <v>81</v>
      </c>
    </row>
    <row r="310" spans="3:21">
      <c r="C310" s="2">
        <v>42620.4793518518</v>
      </c>
      <c r="D310" s="1">
        <v>1</v>
      </c>
      <c r="E310" s="1">
        <v>2</v>
      </c>
      <c r="F310" s="1">
        <v>0</v>
      </c>
      <c r="G310" s="1">
        <v>761556104</v>
      </c>
      <c r="H310" s="1">
        <v>293081280</v>
      </c>
      <c r="I310" s="1">
        <v>10748</v>
      </c>
      <c r="J310" s="1">
        <v>40805</v>
      </c>
      <c r="K310" s="1">
        <v>23</v>
      </c>
      <c r="L310" s="1">
        <v>0</v>
      </c>
      <c r="M310" s="1">
        <v>0</v>
      </c>
      <c r="N310" s="1">
        <v>0</v>
      </c>
      <c r="O310" s="1">
        <v>0</v>
      </c>
      <c r="P310" s="1">
        <v>90134</v>
      </c>
      <c r="Q310" s="1">
        <v>402404</v>
      </c>
      <c r="R310" s="1">
        <v>106643</v>
      </c>
      <c r="S310" s="1">
        <v>5</v>
      </c>
      <c r="T310" s="1">
        <v>14</v>
      </c>
      <c r="U310" s="1">
        <v>80</v>
      </c>
    </row>
    <row r="311" spans="3:21">
      <c r="C311" s="2">
        <v>42620.4793634259</v>
      </c>
      <c r="D311" s="1">
        <v>0</v>
      </c>
      <c r="E311" s="1">
        <v>2</v>
      </c>
      <c r="F311" s="1">
        <v>0</v>
      </c>
      <c r="G311" s="1">
        <v>761481656</v>
      </c>
      <c r="H311" s="1">
        <v>292988232</v>
      </c>
      <c r="I311" s="1">
        <v>10781</v>
      </c>
      <c r="J311" s="1">
        <v>38612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94207</v>
      </c>
      <c r="Q311" s="1">
        <v>455098</v>
      </c>
      <c r="R311" s="1">
        <v>107473</v>
      </c>
      <c r="S311" s="1">
        <v>6</v>
      </c>
      <c r="T311" s="1">
        <v>13</v>
      </c>
      <c r="U311" s="1">
        <v>81</v>
      </c>
    </row>
    <row r="312" spans="3:21">
      <c r="C312" s="2">
        <v>42620.479375</v>
      </c>
      <c r="D312" s="1">
        <v>1</v>
      </c>
      <c r="E312" s="1">
        <v>3</v>
      </c>
      <c r="F312" s="1">
        <v>0</v>
      </c>
      <c r="G312" s="1">
        <v>761488616</v>
      </c>
      <c r="H312" s="1">
        <v>292867240</v>
      </c>
      <c r="I312" s="1">
        <v>10736</v>
      </c>
      <c r="J312" s="1">
        <v>35666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88264</v>
      </c>
      <c r="Q312" s="1">
        <v>503118</v>
      </c>
      <c r="R312" s="1">
        <v>100260</v>
      </c>
      <c r="S312" s="1">
        <v>6</v>
      </c>
      <c r="T312" s="1">
        <v>11</v>
      </c>
      <c r="U312" s="1">
        <v>83</v>
      </c>
    </row>
    <row r="313" spans="3:21">
      <c r="C313" s="2">
        <v>42620.4793865741</v>
      </c>
      <c r="D313" s="1">
        <v>1</v>
      </c>
      <c r="E313" s="1">
        <v>2</v>
      </c>
      <c r="F313" s="1">
        <v>0</v>
      </c>
      <c r="G313" s="1">
        <v>761320856</v>
      </c>
      <c r="H313" s="1">
        <v>292706784</v>
      </c>
      <c r="I313" s="1">
        <v>10400</v>
      </c>
      <c r="J313" s="1">
        <v>37354</v>
      </c>
      <c r="K313" s="1">
        <v>23</v>
      </c>
      <c r="L313" s="1">
        <v>591</v>
      </c>
      <c r="M313" s="1">
        <v>177</v>
      </c>
      <c r="N313" s="1">
        <v>0</v>
      </c>
      <c r="O313" s="1">
        <v>0</v>
      </c>
      <c r="P313" s="1">
        <v>85615</v>
      </c>
      <c r="Q313" s="1">
        <v>410113</v>
      </c>
      <c r="R313" s="1">
        <v>99893</v>
      </c>
      <c r="S313" s="1">
        <v>6</v>
      </c>
      <c r="T313" s="1">
        <v>12</v>
      </c>
      <c r="U313" s="1">
        <v>82</v>
      </c>
    </row>
    <row r="314" spans="3:21">
      <c r="C314" s="2">
        <v>42620.4793981481</v>
      </c>
      <c r="D314" s="1">
        <v>0</v>
      </c>
      <c r="E314" s="1">
        <v>3</v>
      </c>
      <c r="F314" s="1">
        <v>0</v>
      </c>
      <c r="G314" s="1">
        <v>761141368</v>
      </c>
      <c r="H314" s="1">
        <v>292517472</v>
      </c>
      <c r="I314" s="1">
        <v>8713</v>
      </c>
      <c r="J314" s="1">
        <v>32671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99059</v>
      </c>
      <c r="Q314" s="1">
        <v>458884</v>
      </c>
      <c r="R314" s="1">
        <v>124694</v>
      </c>
      <c r="S314" s="1">
        <v>6</v>
      </c>
      <c r="T314" s="1">
        <v>14</v>
      </c>
      <c r="U314" s="1">
        <v>80</v>
      </c>
    </row>
    <row r="315" spans="3:21">
      <c r="C315" s="2">
        <v>42620.4794097222</v>
      </c>
      <c r="D315" s="1">
        <v>3</v>
      </c>
      <c r="E315" s="1">
        <v>2</v>
      </c>
      <c r="F315" s="1">
        <v>0</v>
      </c>
      <c r="G315" s="1">
        <v>761082936</v>
      </c>
      <c r="H315" s="1">
        <v>292493984</v>
      </c>
      <c r="I315" s="1">
        <v>6521</v>
      </c>
      <c r="J315" s="1">
        <v>45102</v>
      </c>
      <c r="K315" s="1">
        <v>0</v>
      </c>
      <c r="L315" s="1">
        <v>336</v>
      </c>
      <c r="M315" s="1">
        <v>206</v>
      </c>
      <c r="N315" s="1">
        <v>0</v>
      </c>
      <c r="O315" s="1">
        <v>0</v>
      </c>
      <c r="P315" s="1">
        <v>82989</v>
      </c>
      <c r="Q315" s="1">
        <v>512132</v>
      </c>
      <c r="R315" s="1">
        <v>99011</v>
      </c>
      <c r="S315" s="1">
        <v>6</v>
      </c>
      <c r="T315" s="1">
        <v>12</v>
      </c>
      <c r="U315" s="1">
        <v>82</v>
      </c>
    </row>
    <row r="316" spans="3:21">
      <c r="C316" s="2">
        <v>42620.4794212963</v>
      </c>
      <c r="D316" s="1">
        <v>2</v>
      </c>
      <c r="E316" s="1">
        <v>2</v>
      </c>
      <c r="F316" s="1">
        <v>0</v>
      </c>
      <c r="G316" s="1">
        <v>761026056</v>
      </c>
      <c r="H316" s="1">
        <v>292418496</v>
      </c>
      <c r="I316" s="1">
        <v>3185</v>
      </c>
      <c r="J316" s="1">
        <v>35258</v>
      </c>
      <c r="K316" s="1">
        <v>8</v>
      </c>
      <c r="L316" s="1">
        <v>0</v>
      </c>
      <c r="M316" s="1">
        <v>0</v>
      </c>
      <c r="N316" s="1">
        <v>0</v>
      </c>
      <c r="O316" s="1">
        <v>0</v>
      </c>
      <c r="P316" s="1">
        <v>90959</v>
      </c>
      <c r="Q316" s="1">
        <v>445027</v>
      </c>
      <c r="R316" s="1">
        <v>106556</v>
      </c>
      <c r="S316" s="1">
        <v>6</v>
      </c>
      <c r="T316" s="1">
        <v>13</v>
      </c>
      <c r="U316" s="1">
        <v>81</v>
      </c>
    </row>
    <row r="317" spans="3:21">
      <c r="C317" s="2">
        <v>42620.4794328704</v>
      </c>
      <c r="D317" s="1">
        <v>1</v>
      </c>
      <c r="E317" s="1">
        <v>3</v>
      </c>
      <c r="F317" s="1">
        <v>0</v>
      </c>
      <c r="G317" s="1">
        <v>760963824</v>
      </c>
      <c r="H317" s="1">
        <v>292405216</v>
      </c>
      <c r="I317" s="1">
        <v>3649</v>
      </c>
      <c r="J317" s="1">
        <v>32417</v>
      </c>
      <c r="K317" s="1">
        <v>0</v>
      </c>
      <c r="L317" s="1">
        <v>199</v>
      </c>
      <c r="M317" s="1">
        <v>100</v>
      </c>
      <c r="N317" s="1">
        <v>0</v>
      </c>
      <c r="O317" s="1">
        <v>0</v>
      </c>
      <c r="P317" s="1">
        <v>90465</v>
      </c>
      <c r="Q317" s="1">
        <v>451148</v>
      </c>
      <c r="R317" s="1">
        <v>106482</v>
      </c>
      <c r="S317" s="1">
        <v>6</v>
      </c>
      <c r="T317" s="1">
        <v>15</v>
      </c>
      <c r="U317" s="1">
        <v>79</v>
      </c>
    </row>
    <row r="318" spans="3:21">
      <c r="C318" s="2">
        <v>42620.4805324074</v>
      </c>
      <c r="D318" s="1">
        <v>1</v>
      </c>
      <c r="E318" s="1">
        <v>1</v>
      </c>
      <c r="F318" s="1">
        <v>0</v>
      </c>
      <c r="G318" s="1">
        <v>761006992</v>
      </c>
      <c r="H318" s="1">
        <v>298447768</v>
      </c>
      <c r="I318" s="1">
        <v>3296</v>
      </c>
      <c r="J318" s="1">
        <v>34527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82669</v>
      </c>
      <c r="Q318" s="1">
        <v>446088</v>
      </c>
      <c r="R318" s="1">
        <v>96419</v>
      </c>
      <c r="S318" s="1">
        <v>6</v>
      </c>
      <c r="T318" s="1">
        <v>10</v>
      </c>
      <c r="U318" s="1">
        <v>84</v>
      </c>
    </row>
    <row r="319" spans="3:21">
      <c r="C319" s="2">
        <v>42620.4805439815</v>
      </c>
      <c r="D319" s="1">
        <v>1</v>
      </c>
      <c r="E319" s="1">
        <v>0</v>
      </c>
      <c r="F319" s="1">
        <v>0</v>
      </c>
      <c r="G319" s="1">
        <v>760999104</v>
      </c>
      <c r="H319" s="1">
        <v>298393816</v>
      </c>
      <c r="I319" s="1">
        <v>1775</v>
      </c>
      <c r="J319" s="1">
        <v>19743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77953</v>
      </c>
      <c r="Q319" s="1">
        <v>371126</v>
      </c>
      <c r="R319" s="1">
        <v>96295</v>
      </c>
      <c r="S319" s="1">
        <v>6</v>
      </c>
      <c r="T319" s="1">
        <v>9</v>
      </c>
      <c r="U319" s="1">
        <v>84</v>
      </c>
    </row>
    <row r="320" spans="3:21">
      <c r="C320" s="2">
        <v>42620.4805555556</v>
      </c>
      <c r="D320" s="1">
        <v>0</v>
      </c>
      <c r="E320" s="1">
        <v>0</v>
      </c>
      <c r="F320" s="1">
        <v>0</v>
      </c>
      <c r="G320" s="1">
        <v>762074816</v>
      </c>
      <c r="H320" s="1">
        <v>299490936</v>
      </c>
      <c r="I320" s="1">
        <v>1865</v>
      </c>
      <c r="J320" s="1">
        <v>15565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78362</v>
      </c>
      <c r="Q320" s="1">
        <v>421630</v>
      </c>
      <c r="R320" s="1">
        <v>103443</v>
      </c>
      <c r="S320" s="1">
        <v>6</v>
      </c>
      <c r="T320" s="1">
        <v>11</v>
      </c>
      <c r="U320" s="1">
        <v>83</v>
      </c>
    </row>
    <row r="321" spans="3:21">
      <c r="C321" s="2">
        <v>42620.4805671296</v>
      </c>
      <c r="D321" s="1">
        <v>1</v>
      </c>
      <c r="E321" s="1">
        <v>0</v>
      </c>
      <c r="F321" s="1">
        <v>0</v>
      </c>
      <c r="G321" s="1">
        <v>762138232</v>
      </c>
      <c r="H321" s="1">
        <v>299492672</v>
      </c>
      <c r="I321" s="1">
        <v>1935</v>
      </c>
      <c r="J321" s="1">
        <v>16142</v>
      </c>
      <c r="K321" s="1">
        <v>23</v>
      </c>
      <c r="L321" s="1">
        <v>0</v>
      </c>
      <c r="M321" s="1">
        <v>0</v>
      </c>
      <c r="N321" s="1">
        <v>0</v>
      </c>
      <c r="O321" s="1">
        <v>0</v>
      </c>
      <c r="P321" s="1">
        <v>85074</v>
      </c>
      <c r="Q321" s="1">
        <v>370331</v>
      </c>
      <c r="R321" s="1">
        <v>96025</v>
      </c>
      <c r="S321" s="1">
        <v>7</v>
      </c>
      <c r="T321" s="1">
        <v>10</v>
      </c>
      <c r="U321" s="1">
        <v>83</v>
      </c>
    </row>
    <row r="322" spans="3:21">
      <c r="C322" s="2">
        <v>42620.4805787037</v>
      </c>
      <c r="D322" s="1">
        <v>1</v>
      </c>
      <c r="E322" s="1">
        <v>0</v>
      </c>
      <c r="F322" s="1">
        <v>0</v>
      </c>
      <c r="G322" s="1">
        <v>761991896</v>
      </c>
      <c r="H322" s="1">
        <v>299415528</v>
      </c>
      <c r="I322" s="1">
        <v>2071</v>
      </c>
      <c r="J322" s="1">
        <v>14539</v>
      </c>
      <c r="K322" s="1">
        <v>77</v>
      </c>
      <c r="L322" s="1">
        <v>0</v>
      </c>
      <c r="M322" s="1">
        <v>0</v>
      </c>
      <c r="N322" s="1">
        <v>0</v>
      </c>
      <c r="O322" s="1">
        <v>0</v>
      </c>
      <c r="P322" s="1">
        <v>73388</v>
      </c>
      <c r="Q322" s="1">
        <v>404497</v>
      </c>
      <c r="R322" s="1">
        <v>79830</v>
      </c>
      <c r="S322" s="1">
        <v>6</v>
      </c>
      <c r="T322" s="1">
        <v>8</v>
      </c>
      <c r="U322" s="1">
        <v>86</v>
      </c>
    </row>
    <row r="323" spans="3:21">
      <c r="C323" s="2">
        <v>42620.4805902778</v>
      </c>
      <c r="D323" s="1">
        <v>1</v>
      </c>
      <c r="E323" s="1">
        <v>0</v>
      </c>
      <c r="F323" s="1">
        <v>0</v>
      </c>
      <c r="G323" s="1">
        <v>761923248</v>
      </c>
      <c r="H323" s="1">
        <v>299264968</v>
      </c>
      <c r="I323" s="1">
        <v>2297</v>
      </c>
      <c r="J323" s="1">
        <v>19137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61582</v>
      </c>
      <c r="Q323" s="1">
        <v>374187</v>
      </c>
      <c r="R323" s="1">
        <v>64172</v>
      </c>
      <c r="S323" s="1">
        <v>6</v>
      </c>
      <c r="T323" s="1">
        <v>8</v>
      </c>
      <c r="U323" s="1">
        <v>86</v>
      </c>
    </row>
    <row r="324" spans="3:21">
      <c r="C324" s="2">
        <v>42620.4806018519</v>
      </c>
      <c r="D324" s="1">
        <v>0</v>
      </c>
      <c r="E324" s="1">
        <v>1</v>
      </c>
      <c r="F324" s="1">
        <v>0</v>
      </c>
      <c r="G324" s="1">
        <v>761919656</v>
      </c>
      <c r="H324" s="1">
        <v>299372616</v>
      </c>
      <c r="I324" s="1">
        <v>3359</v>
      </c>
      <c r="J324" s="1">
        <v>25598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72603</v>
      </c>
      <c r="Q324" s="1">
        <v>378908</v>
      </c>
      <c r="R324" s="1">
        <v>77079</v>
      </c>
      <c r="S324" s="1">
        <v>6</v>
      </c>
      <c r="T324" s="1">
        <v>9</v>
      </c>
      <c r="U324" s="1">
        <v>85</v>
      </c>
    </row>
    <row r="325" spans="3:21">
      <c r="C325" s="2">
        <v>42620.4806134259</v>
      </c>
      <c r="D325" s="1">
        <v>0</v>
      </c>
      <c r="E325" s="1">
        <v>0</v>
      </c>
      <c r="F325" s="1">
        <v>0</v>
      </c>
      <c r="G325" s="1">
        <v>761944536</v>
      </c>
      <c r="H325" s="1">
        <v>299282592</v>
      </c>
      <c r="I325" s="1">
        <v>9946</v>
      </c>
      <c r="J325" s="1">
        <v>13679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75336</v>
      </c>
      <c r="Q325" s="1">
        <v>331821</v>
      </c>
      <c r="R325" s="1">
        <v>79658</v>
      </c>
      <c r="S325" s="1">
        <v>6</v>
      </c>
      <c r="T325" s="1">
        <v>9</v>
      </c>
      <c r="U325" s="1">
        <v>85</v>
      </c>
    </row>
    <row r="326" spans="3:21">
      <c r="C326" s="2">
        <v>42620.480625</v>
      </c>
      <c r="D326" s="1">
        <v>2</v>
      </c>
      <c r="E326" s="1">
        <v>0</v>
      </c>
      <c r="F326" s="1">
        <v>0</v>
      </c>
      <c r="G326" s="1">
        <v>762551600</v>
      </c>
      <c r="H326" s="1">
        <v>299851592</v>
      </c>
      <c r="I326" s="1">
        <v>11313</v>
      </c>
      <c r="J326" s="1">
        <v>25676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74323</v>
      </c>
      <c r="Q326" s="1">
        <v>336539</v>
      </c>
      <c r="R326" s="1">
        <v>80711</v>
      </c>
      <c r="S326" s="1">
        <v>6</v>
      </c>
      <c r="T326" s="1">
        <v>10</v>
      </c>
      <c r="U326" s="1">
        <v>85</v>
      </c>
    </row>
    <row r="327" spans="3:21">
      <c r="C327" s="2">
        <v>42620.4806365741</v>
      </c>
      <c r="D327" s="1">
        <v>3</v>
      </c>
      <c r="E327" s="1">
        <v>1</v>
      </c>
      <c r="F327" s="1">
        <v>0</v>
      </c>
      <c r="G327" s="1">
        <v>762442832</v>
      </c>
      <c r="H327" s="1">
        <v>299637024</v>
      </c>
      <c r="I327" s="1">
        <v>12790</v>
      </c>
      <c r="J327" s="1">
        <v>37708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82812</v>
      </c>
      <c r="Q327" s="1">
        <v>345017</v>
      </c>
      <c r="R327" s="1">
        <v>93148</v>
      </c>
      <c r="S327" s="1">
        <v>6</v>
      </c>
      <c r="T327" s="1">
        <v>10</v>
      </c>
      <c r="U327" s="1">
        <v>84</v>
      </c>
    </row>
    <row r="328" spans="3:21">
      <c r="C328" s="2">
        <v>42620.4806481482</v>
      </c>
      <c r="D328" s="1">
        <v>1</v>
      </c>
      <c r="E328" s="1">
        <v>0</v>
      </c>
      <c r="F328" s="1">
        <v>0</v>
      </c>
      <c r="G328" s="1">
        <v>762526008</v>
      </c>
      <c r="H328" s="1">
        <v>299595728</v>
      </c>
      <c r="I328" s="1">
        <v>8837</v>
      </c>
      <c r="J328" s="1">
        <v>13242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72417</v>
      </c>
      <c r="Q328" s="1">
        <v>348301</v>
      </c>
      <c r="R328" s="1">
        <v>81402</v>
      </c>
      <c r="S328" s="1">
        <v>6</v>
      </c>
      <c r="T328" s="1">
        <v>9</v>
      </c>
      <c r="U328" s="1">
        <v>85</v>
      </c>
    </row>
    <row r="329" spans="3:21">
      <c r="C329" s="2">
        <v>42620.4806597222</v>
      </c>
      <c r="D329" s="1">
        <v>0</v>
      </c>
      <c r="E329" s="1">
        <v>1</v>
      </c>
      <c r="F329" s="1">
        <v>0</v>
      </c>
      <c r="G329" s="1">
        <v>762195880</v>
      </c>
      <c r="H329" s="1">
        <v>299415984</v>
      </c>
      <c r="I329" s="1">
        <v>2249</v>
      </c>
      <c r="J329" s="1">
        <v>13483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87584</v>
      </c>
      <c r="Q329" s="1">
        <v>413213</v>
      </c>
      <c r="R329" s="1">
        <v>104380</v>
      </c>
      <c r="S329" s="1">
        <v>6</v>
      </c>
      <c r="T329" s="1">
        <v>10</v>
      </c>
      <c r="U329" s="1">
        <v>83</v>
      </c>
    </row>
    <row r="330" spans="3:21">
      <c r="C330" s="2">
        <v>42620.4806712963</v>
      </c>
      <c r="D330" s="1">
        <v>1</v>
      </c>
      <c r="E330" s="1">
        <v>0</v>
      </c>
      <c r="F330" s="1">
        <v>0</v>
      </c>
      <c r="G330" s="1">
        <v>762031304</v>
      </c>
      <c r="H330" s="1">
        <v>299252232</v>
      </c>
      <c r="I330" s="1">
        <v>3542</v>
      </c>
      <c r="J330" s="1">
        <v>18471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81374</v>
      </c>
      <c r="Q330" s="1">
        <v>409435</v>
      </c>
      <c r="R330" s="1">
        <v>98466</v>
      </c>
      <c r="S330" s="1">
        <v>7</v>
      </c>
      <c r="T330" s="1">
        <v>11</v>
      </c>
      <c r="U330" s="1">
        <v>82</v>
      </c>
    </row>
    <row r="331" spans="3:21">
      <c r="C331" s="2">
        <v>42620.4806828704</v>
      </c>
      <c r="D331" s="1">
        <v>0</v>
      </c>
      <c r="E331" s="1">
        <v>1</v>
      </c>
      <c r="F331" s="1">
        <v>0</v>
      </c>
      <c r="G331" s="1">
        <v>762301768</v>
      </c>
      <c r="H331" s="1">
        <v>299409600</v>
      </c>
      <c r="I331" s="1">
        <v>2084</v>
      </c>
      <c r="J331" s="1">
        <v>13016</v>
      </c>
      <c r="K331" s="1">
        <v>31</v>
      </c>
      <c r="L331" s="1">
        <v>0</v>
      </c>
      <c r="M331" s="1">
        <v>0</v>
      </c>
      <c r="N331" s="1">
        <v>0</v>
      </c>
      <c r="O331" s="1">
        <v>0</v>
      </c>
      <c r="P331" s="1">
        <v>80987</v>
      </c>
      <c r="Q331" s="1">
        <v>372371</v>
      </c>
      <c r="R331" s="1">
        <v>87894</v>
      </c>
      <c r="S331" s="1">
        <v>6</v>
      </c>
      <c r="T331" s="1">
        <v>11</v>
      </c>
      <c r="U331" s="1">
        <v>83</v>
      </c>
    </row>
    <row r="332" spans="3:21">
      <c r="C332" s="2">
        <v>42620.4806944444</v>
      </c>
      <c r="D332" s="1">
        <v>1</v>
      </c>
      <c r="E332" s="1">
        <v>0</v>
      </c>
      <c r="F332" s="1">
        <v>0</v>
      </c>
      <c r="G332" s="1">
        <v>762142592</v>
      </c>
      <c r="H332" s="1">
        <v>299284312</v>
      </c>
      <c r="I332" s="1">
        <v>1453</v>
      </c>
      <c r="J332" s="1">
        <v>4000</v>
      </c>
      <c r="K332" s="1">
        <v>906</v>
      </c>
      <c r="L332" s="1">
        <v>0</v>
      </c>
      <c r="M332" s="1">
        <v>0</v>
      </c>
      <c r="N332" s="1">
        <v>0</v>
      </c>
      <c r="O332" s="1">
        <v>0</v>
      </c>
      <c r="P332" s="1">
        <v>84820</v>
      </c>
      <c r="Q332" s="1">
        <v>320446</v>
      </c>
      <c r="R332" s="1">
        <v>85889</v>
      </c>
      <c r="S332" s="1">
        <v>6</v>
      </c>
      <c r="T332" s="1">
        <v>28</v>
      </c>
      <c r="U332" s="1">
        <v>65</v>
      </c>
    </row>
    <row r="333" spans="3:21">
      <c r="C333" s="2">
        <v>42620.4807060185</v>
      </c>
      <c r="D333" s="1">
        <v>2</v>
      </c>
      <c r="E333" s="1">
        <v>1</v>
      </c>
      <c r="F333" s="1">
        <v>0</v>
      </c>
      <c r="G333" s="1">
        <v>762159288</v>
      </c>
      <c r="H333" s="1">
        <v>299290208</v>
      </c>
      <c r="I333" s="1">
        <v>2533</v>
      </c>
      <c r="J333" s="1">
        <v>4070</v>
      </c>
      <c r="K333" s="1">
        <v>22</v>
      </c>
      <c r="L333" s="1">
        <v>0</v>
      </c>
      <c r="M333" s="1">
        <v>0</v>
      </c>
      <c r="N333" s="1">
        <v>0</v>
      </c>
      <c r="O333" s="1">
        <v>0</v>
      </c>
      <c r="P333" s="1">
        <v>60032</v>
      </c>
      <c r="Q333" s="1">
        <v>234148</v>
      </c>
      <c r="R333" s="1">
        <v>50203</v>
      </c>
      <c r="S333" s="1">
        <v>6</v>
      </c>
      <c r="T333" s="1">
        <v>42</v>
      </c>
      <c r="U333" s="1">
        <v>52</v>
      </c>
    </row>
    <row r="334" spans="3:21">
      <c r="C334" s="2">
        <v>42620.4807175926</v>
      </c>
      <c r="D334" s="1">
        <v>1</v>
      </c>
      <c r="E334" s="1">
        <v>0</v>
      </c>
      <c r="F334" s="1">
        <v>0</v>
      </c>
      <c r="G334" s="1">
        <v>762160104</v>
      </c>
      <c r="H334" s="1">
        <v>299257592</v>
      </c>
      <c r="I334" s="1">
        <v>1373</v>
      </c>
      <c r="J334" s="1">
        <v>4058</v>
      </c>
      <c r="K334" s="1">
        <v>23</v>
      </c>
      <c r="L334" s="1">
        <v>0</v>
      </c>
      <c r="M334" s="1">
        <v>0</v>
      </c>
      <c r="N334" s="1">
        <v>0</v>
      </c>
      <c r="O334" s="1">
        <v>0</v>
      </c>
      <c r="P334" s="1">
        <v>56689</v>
      </c>
      <c r="Q334" s="1">
        <v>264785</v>
      </c>
      <c r="R334" s="1">
        <v>50807</v>
      </c>
      <c r="S334" s="1">
        <v>6</v>
      </c>
      <c r="T334" s="1">
        <v>16</v>
      </c>
      <c r="U334" s="1">
        <v>78</v>
      </c>
    </row>
    <row r="335" spans="3:21">
      <c r="C335" s="2">
        <v>42620.4807291667</v>
      </c>
      <c r="D335" s="1">
        <v>1</v>
      </c>
      <c r="E335" s="1">
        <v>0</v>
      </c>
      <c r="F335" s="1">
        <v>0</v>
      </c>
      <c r="G335" s="1">
        <v>762014408</v>
      </c>
      <c r="H335" s="1">
        <v>299197616</v>
      </c>
      <c r="I335" s="1">
        <v>1677</v>
      </c>
      <c r="J335" s="1">
        <v>5035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64538</v>
      </c>
      <c r="Q335" s="1">
        <v>352654</v>
      </c>
      <c r="R335" s="1">
        <v>63626</v>
      </c>
      <c r="S335" s="1">
        <v>6</v>
      </c>
      <c r="T335" s="1">
        <v>9</v>
      </c>
      <c r="U335" s="1">
        <v>84</v>
      </c>
    </row>
    <row r="336" spans="3:21">
      <c r="C336" s="2">
        <v>42620.4807407407</v>
      </c>
      <c r="D336" s="1">
        <v>2</v>
      </c>
      <c r="E336" s="1">
        <v>1</v>
      </c>
      <c r="F336" s="1">
        <v>0</v>
      </c>
      <c r="G336" s="1">
        <v>762373944</v>
      </c>
      <c r="H336" s="1">
        <v>299470784</v>
      </c>
      <c r="I336" s="1">
        <v>1296</v>
      </c>
      <c r="J336" s="1">
        <v>5498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66615</v>
      </c>
      <c r="Q336" s="1">
        <v>321683</v>
      </c>
      <c r="R336" s="1">
        <v>70854</v>
      </c>
      <c r="S336" s="1">
        <v>6</v>
      </c>
      <c r="T336" s="1">
        <v>8</v>
      </c>
      <c r="U336" s="1">
        <v>87</v>
      </c>
    </row>
    <row r="337" spans="3:21">
      <c r="C337" s="2">
        <v>42620.4818518519</v>
      </c>
      <c r="D337" s="1">
        <v>3</v>
      </c>
      <c r="E337" s="1">
        <v>0</v>
      </c>
      <c r="F337" s="1">
        <v>0</v>
      </c>
      <c r="G337" s="1">
        <v>762116600</v>
      </c>
      <c r="H337" s="1">
        <v>299481240</v>
      </c>
      <c r="I337" s="1">
        <v>2117</v>
      </c>
      <c r="J337" s="1">
        <v>33357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62838</v>
      </c>
      <c r="Q337" s="1">
        <v>517968</v>
      </c>
      <c r="R337" s="1">
        <v>74688</v>
      </c>
      <c r="S337" s="1">
        <v>5</v>
      </c>
      <c r="T337" s="1">
        <v>11</v>
      </c>
      <c r="U337" s="1">
        <v>84</v>
      </c>
    </row>
    <row r="338" spans="3:21">
      <c r="C338" s="2">
        <v>42620.4818634259</v>
      </c>
      <c r="D338" s="1">
        <v>1</v>
      </c>
      <c r="E338" s="1">
        <v>0</v>
      </c>
      <c r="F338" s="1">
        <v>0</v>
      </c>
      <c r="G338" s="1">
        <v>762150088</v>
      </c>
      <c r="H338" s="1">
        <v>299468976</v>
      </c>
      <c r="I338" s="1">
        <v>1749</v>
      </c>
      <c r="J338" s="1">
        <v>23821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73421</v>
      </c>
      <c r="Q338" s="1">
        <v>436912</v>
      </c>
      <c r="R338" s="1">
        <v>83979</v>
      </c>
      <c r="S338" s="1">
        <v>6</v>
      </c>
      <c r="T338" s="1">
        <v>11</v>
      </c>
      <c r="U338" s="1">
        <v>84</v>
      </c>
    </row>
    <row r="339" spans="3:21">
      <c r="C339" s="2">
        <v>42620.481875</v>
      </c>
      <c r="D339" s="1">
        <v>0</v>
      </c>
      <c r="E339" s="1">
        <v>0</v>
      </c>
      <c r="F339" s="1">
        <v>0</v>
      </c>
      <c r="G339" s="1">
        <v>762224392</v>
      </c>
      <c r="H339" s="1">
        <v>299603560</v>
      </c>
      <c r="I339" s="1">
        <v>1169</v>
      </c>
      <c r="J339" s="1">
        <v>13406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71532</v>
      </c>
      <c r="Q339" s="1">
        <v>442231</v>
      </c>
      <c r="R339" s="1">
        <v>80199</v>
      </c>
      <c r="S339" s="1">
        <v>5</v>
      </c>
      <c r="T339" s="1">
        <v>9</v>
      </c>
      <c r="U339" s="1">
        <v>86</v>
      </c>
    </row>
    <row r="340" spans="3:21">
      <c r="C340" s="2">
        <v>42620.4818865741</v>
      </c>
      <c r="D340" s="1">
        <v>2</v>
      </c>
      <c r="E340" s="1">
        <v>0</v>
      </c>
      <c r="F340" s="1">
        <v>0</v>
      </c>
      <c r="G340" s="1">
        <v>762180632</v>
      </c>
      <c r="H340" s="1">
        <v>299566304</v>
      </c>
      <c r="I340" s="1">
        <v>1009</v>
      </c>
      <c r="J340" s="1">
        <v>9213</v>
      </c>
      <c r="K340" s="1">
        <v>60</v>
      </c>
      <c r="L340" s="1">
        <v>0</v>
      </c>
      <c r="M340" s="1">
        <v>0</v>
      </c>
      <c r="N340" s="1">
        <v>0</v>
      </c>
      <c r="O340" s="1">
        <v>0</v>
      </c>
      <c r="P340" s="1">
        <v>64094</v>
      </c>
      <c r="Q340" s="1">
        <v>395477</v>
      </c>
      <c r="R340" s="1">
        <v>67257</v>
      </c>
      <c r="S340" s="1">
        <v>5</v>
      </c>
      <c r="T340" s="1">
        <v>9</v>
      </c>
      <c r="U340" s="1">
        <v>86</v>
      </c>
    </row>
    <row r="341" spans="3:21">
      <c r="C341" s="2">
        <v>42620.4818981482</v>
      </c>
      <c r="D341" s="1">
        <v>3</v>
      </c>
      <c r="E341" s="1">
        <v>0</v>
      </c>
      <c r="F341" s="1">
        <v>0</v>
      </c>
      <c r="G341" s="1">
        <v>762153544</v>
      </c>
      <c r="H341" s="1">
        <v>299560008</v>
      </c>
      <c r="I341" s="1">
        <v>756</v>
      </c>
      <c r="J341" s="1">
        <v>6784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70995</v>
      </c>
      <c r="Q341" s="1">
        <v>480848</v>
      </c>
      <c r="R341" s="1">
        <v>78299</v>
      </c>
      <c r="S341" s="1">
        <v>5</v>
      </c>
      <c r="T341" s="1">
        <v>10</v>
      </c>
      <c r="U341" s="1">
        <v>85</v>
      </c>
    </row>
    <row r="342" spans="3:21">
      <c r="C342" s="2">
        <v>42620.4819097222</v>
      </c>
      <c r="D342" s="1">
        <v>1</v>
      </c>
      <c r="E342" s="1">
        <v>0</v>
      </c>
      <c r="F342" s="1">
        <v>0</v>
      </c>
      <c r="G342" s="1">
        <v>762276328</v>
      </c>
      <c r="H342" s="1">
        <v>299573704</v>
      </c>
      <c r="I342" s="1">
        <v>1781</v>
      </c>
      <c r="J342" s="1">
        <v>20478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88412</v>
      </c>
      <c r="Q342" s="1">
        <v>486187</v>
      </c>
      <c r="R342" s="1">
        <v>103432</v>
      </c>
      <c r="S342" s="1">
        <v>5</v>
      </c>
      <c r="T342" s="1">
        <v>13</v>
      </c>
      <c r="U342" s="1">
        <v>82</v>
      </c>
    </row>
    <row r="343" spans="3:21">
      <c r="C343" s="2">
        <v>42620.4819212963</v>
      </c>
      <c r="D343" s="1">
        <v>2</v>
      </c>
      <c r="E343" s="1">
        <v>1</v>
      </c>
      <c r="F343" s="1">
        <v>0</v>
      </c>
      <c r="G343" s="1">
        <v>762231944</v>
      </c>
      <c r="H343" s="1">
        <v>299514880</v>
      </c>
      <c r="I343" s="1">
        <v>1064</v>
      </c>
      <c r="J343" s="1">
        <v>12060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80701</v>
      </c>
      <c r="Q343" s="1">
        <v>470576</v>
      </c>
      <c r="R343" s="1">
        <v>85728</v>
      </c>
      <c r="S343" s="1">
        <v>6</v>
      </c>
      <c r="T343" s="1">
        <v>12</v>
      </c>
      <c r="U343" s="1">
        <v>83</v>
      </c>
    </row>
    <row r="344" spans="3:21">
      <c r="C344" s="2">
        <v>42620.4819328704</v>
      </c>
      <c r="D344" s="1">
        <v>1</v>
      </c>
      <c r="E344" s="1">
        <v>0</v>
      </c>
      <c r="F344" s="1">
        <v>0</v>
      </c>
      <c r="G344" s="1">
        <v>762135312</v>
      </c>
      <c r="H344" s="1">
        <v>299448488</v>
      </c>
      <c r="I344" s="1">
        <v>1389</v>
      </c>
      <c r="J344" s="1">
        <v>5770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79199</v>
      </c>
      <c r="Q344" s="1">
        <v>416285</v>
      </c>
      <c r="R344" s="1">
        <v>86626</v>
      </c>
      <c r="S344" s="1">
        <v>5</v>
      </c>
      <c r="T344" s="1">
        <v>11</v>
      </c>
      <c r="U344" s="1">
        <v>84</v>
      </c>
    </row>
    <row r="345" spans="3:21">
      <c r="C345" s="2">
        <v>42620.4819444444</v>
      </c>
      <c r="D345" s="1">
        <v>1</v>
      </c>
      <c r="E345" s="1">
        <v>1</v>
      </c>
      <c r="F345" s="1">
        <v>0</v>
      </c>
      <c r="G345" s="1">
        <v>762236064</v>
      </c>
      <c r="H345" s="1">
        <v>299481696</v>
      </c>
      <c r="I345" s="1">
        <v>835</v>
      </c>
      <c r="J345" s="1">
        <v>10352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91062</v>
      </c>
      <c r="Q345" s="1">
        <v>449931</v>
      </c>
      <c r="R345" s="1">
        <v>101088</v>
      </c>
      <c r="S345" s="1">
        <v>5</v>
      </c>
      <c r="T345" s="1">
        <v>12</v>
      </c>
      <c r="U345" s="1">
        <v>83</v>
      </c>
    </row>
    <row r="346" spans="3:21">
      <c r="C346" s="2">
        <v>42620.4819560185</v>
      </c>
      <c r="D346" s="1">
        <v>0</v>
      </c>
      <c r="E346" s="1">
        <v>0</v>
      </c>
      <c r="F346" s="1">
        <v>0</v>
      </c>
      <c r="G346" s="1">
        <v>762175976</v>
      </c>
      <c r="H346" s="1">
        <v>299446712</v>
      </c>
      <c r="I346" s="1">
        <v>715</v>
      </c>
      <c r="J346" s="1">
        <v>7438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113494</v>
      </c>
      <c r="Q346" s="1">
        <v>460376</v>
      </c>
      <c r="R346" s="1">
        <v>137022</v>
      </c>
      <c r="S346" s="1">
        <v>6</v>
      </c>
      <c r="T346" s="1">
        <v>13</v>
      </c>
      <c r="U346" s="1">
        <v>81</v>
      </c>
    </row>
    <row r="347" spans="3:21">
      <c r="C347" s="2">
        <v>42620.4819675926</v>
      </c>
      <c r="D347" s="1">
        <v>4</v>
      </c>
      <c r="E347" s="1">
        <v>1</v>
      </c>
      <c r="F347" s="1">
        <v>0</v>
      </c>
      <c r="G347" s="1">
        <v>762158824</v>
      </c>
      <c r="H347" s="1">
        <v>299433392</v>
      </c>
      <c r="I347" s="1">
        <v>1770</v>
      </c>
      <c r="J347" s="1">
        <v>11822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116300</v>
      </c>
      <c r="Q347" s="1">
        <v>500643</v>
      </c>
      <c r="R347" s="1">
        <v>140964</v>
      </c>
      <c r="S347" s="1">
        <v>6</v>
      </c>
      <c r="T347" s="1">
        <v>12</v>
      </c>
      <c r="U347" s="1">
        <v>82</v>
      </c>
    </row>
    <row r="348" spans="3:21">
      <c r="C348" s="2">
        <v>42620.4819791667</v>
      </c>
      <c r="D348" s="1">
        <v>2</v>
      </c>
      <c r="E348" s="1">
        <v>0</v>
      </c>
      <c r="F348" s="1">
        <v>0</v>
      </c>
      <c r="G348" s="1">
        <v>762133400</v>
      </c>
      <c r="H348" s="1">
        <v>299395672</v>
      </c>
      <c r="I348" s="1">
        <v>658</v>
      </c>
      <c r="J348" s="1">
        <v>6864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104025</v>
      </c>
      <c r="Q348" s="1">
        <v>497287</v>
      </c>
      <c r="R348" s="1">
        <v>122322</v>
      </c>
      <c r="S348" s="1">
        <v>6</v>
      </c>
      <c r="T348" s="1">
        <v>14</v>
      </c>
      <c r="U348" s="1">
        <v>81</v>
      </c>
    </row>
    <row r="349" spans="3:21">
      <c r="C349" s="2">
        <v>42620.4819907407</v>
      </c>
      <c r="D349" s="1">
        <v>3</v>
      </c>
      <c r="E349" s="1">
        <v>0</v>
      </c>
      <c r="F349" s="1">
        <v>0</v>
      </c>
      <c r="G349" s="1">
        <v>762166792</v>
      </c>
      <c r="H349" s="1">
        <v>299402424</v>
      </c>
      <c r="I349" s="1">
        <v>1022</v>
      </c>
      <c r="J349" s="1">
        <v>9191</v>
      </c>
      <c r="K349" s="1">
        <v>23</v>
      </c>
      <c r="L349" s="1">
        <v>0</v>
      </c>
      <c r="M349" s="1">
        <v>0</v>
      </c>
      <c r="N349" s="1">
        <v>0</v>
      </c>
      <c r="O349" s="1">
        <v>0</v>
      </c>
      <c r="P349" s="1">
        <v>88848</v>
      </c>
      <c r="Q349" s="1">
        <v>470336</v>
      </c>
      <c r="R349" s="1">
        <v>103698</v>
      </c>
      <c r="S349" s="1">
        <v>5</v>
      </c>
      <c r="T349" s="1">
        <v>14</v>
      </c>
      <c r="U349" s="1">
        <v>81</v>
      </c>
    </row>
    <row r="350" spans="3:21">
      <c r="C350" s="2">
        <v>42620.4820023148</v>
      </c>
      <c r="D350" s="1">
        <v>2</v>
      </c>
      <c r="E350" s="1">
        <v>1</v>
      </c>
      <c r="F350" s="1">
        <v>0</v>
      </c>
      <c r="G350" s="1">
        <v>762146368</v>
      </c>
      <c r="H350" s="1">
        <v>299382488</v>
      </c>
      <c r="I350" s="1">
        <v>854</v>
      </c>
      <c r="J350" s="1">
        <v>9107</v>
      </c>
      <c r="K350" s="1">
        <v>23</v>
      </c>
      <c r="L350" s="1">
        <v>0</v>
      </c>
      <c r="M350" s="1">
        <v>0</v>
      </c>
      <c r="N350" s="1">
        <v>0</v>
      </c>
      <c r="O350" s="1">
        <v>0</v>
      </c>
      <c r="P350" s="1">
        <v>76394</v>
      </c>
      <c r="Q350" s="1">
        <v>407813</v>
      </c>
      <c r="R350" s="1">
        <v>81323</v>
      </c>
      <c r="S350" s="1">
        <v>5</v>
      </c>
      <c r="T350" s="1">
        <v>12</v>
      </c>
      <c r="U350" s="1">
        <v>83</v>
      </c>
    </row>
    <row r="351" spans="3:21">
      <c r="C351" s="2">
        <v>42620.4820138889</v>
      </c>
      <c r="D351" s="1">
        <v>0</v>
      </c>
      <c r="E351" s="1">
        <v>0</v>
      </c>
      <c r="F351" s="1">
        <v>0</v>
      </c>
      <c r="G351" s="1">
        <v>762106984</v>
      </c>
      <c r="H351" s="1">
        <v>299367856</v>
      </c>
      <c r="I351" s="1">
        <v>1129</v>
      </c>
      <c r="J351" s="1">
        <v>11853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80212</v>
      </c>
      <c r="Q351" s="1">
        <v>451095</v>
      </c>
      <c r="R351" s="1">
        <v>89755</v>
      </c>
      <c r="S351" s="1">
        <v>5</v>
      </c>
      <c r="T351" s="1">
        <v>11</v>
      </c>
      <c r="U351" s="1">
        <v>84</v>
      </c>
    </row>
    <row r="352" spans="3:21">
      <c r="C352" s="2">
        <v>42620.482025463</v>
      </c>
      <c r="D352" s="1">
        <v>1</v>
      </c>
      <c r="E352" s="1">
        <v>1</v>
      </c>
      <c r="F352" s="1">
        <v>0</v>
      </c>
      <c r="G352" s="1">
        <v>762157728</v>
      </c>
      <c r="H352" s="1">
        <v>299390448</v>
      </c>
      <c r="I352" s="1">
        <v>668</v>
      </c>
      <c r="J352" s="1">
        <v>7129</v>
      </c>
      <c r="K352" s="1">
        <v>39</v>
      </c>
      <c r="L352" s="1">
        <v>0</v>
      </c>
      <c r="M352" s="1">
        <v>0</v>
      </c>
      <c r="N352" s="1">
        <v>0</v>
      </c>
      <c r="O352" s="1">
        <v>0</v>
      </c>
      <c r="P352" s="1">
        <v>81294</v>
      </c>
      <c r="Q352" s="1">
        <v>414227</v>
      </c>
      <c r="R352" s="1">
        <v>88978</v>
      </c>
      <c r="S352" s="1">
        <v>5</v>
      </c>
      <c r="T352" s="1">
        <v>11</v>
      </c>
      <c r="U352" s="1">
        <v>84</v>
      </c>
    </row>
    <row r="353" spans="3:21">
      <c r="C353" s="2">
        <v>42620.482037037</v>
      </c>
      <c r="D353" s="1">
        <v>1</v>
      </c>
      <c r="E353" s="1">
        <v>0</v>
      </c>
      <c r="F353" s="1">
        <v>0</v>
      </c>
      <c r="G353" s="1">
        <v>762087168</v>
      </c>
      <c r="H353" s="1">
        <v>299362328</v>
      </c>
      <c r="I353" s="1">
        <v>1723</v>
      </c>
      <c r="J353" s="1">
        <v>17646</v>
      </c>
      <c r="K353" s="1">
        <v>74</v>
      </c>
      <c r="L353" s="1">
        <v>0</v>
      </c>
      <c r="M353" s="1">
        <v>0</v>
      </c>
      <c r="N353" s="1">
        <v>0</v>
      </c>
      <c r="O353" s="1">
        <v>0</v>
      </c>
      <c r="P353" s="1">
        <v>87341</v>
      </c>
      <c r="Q353" s="1">
        <v>411108</v>
      </c>
      <c r="R353" s="1">
        <v>98519</v>
      </c>
      <c r="S353" s="1">
        <v>5</v>
      </c>
      <c r="T353" s="1">
        <v>12</v>
      </c>
      <c r="U353" s="1">
        <v>83</v>
      </c>
    </row>
    <row r="354" spans="3:21">
      <c r="C354" s="2">
        <v>42620.4820486111</v>
      </c>
      <c r="D354" s="1">
        <v>0</v>
      </c>
      <c r="E354" s="1">
        <v>1</v>
      </c>
      <c r="F354" s="1">
        <v>0</v>
      </c>
      <c r="G354" s="1">
        <v>762043464</v>
      </c>
      <c r="H354" s="1">
        <v>299334856</v>
      </c>
      <c r="I354" s="1">
        <v>1735</v>
      </c>
      <c r="J354" s="1">
        <v>15020</v>
      </c>
      <c r="K354" s="1">
        <v>7</v>
      </c>
      <c r="L354" s="1">
        <v>0</v>
      </c>
      <c r="M354" s="1">
        <v>0</v>
      </c>
      <c r="N354" s="1">
        <v>0</v>
      </c>
      <c r="O354" s="1">
        <v>0</v>
      </c>
      <c r="P354" s="1">
        <v>86739</v>
      </c>
      <c r="Q354" s="1">
        <v>433254</v>
      </c>
      <c r="R354" s="1">
        <v>98227</v>
      </c>
      <c r="S354" s="1">
        <v>5</v>
      </c>
      <c r="T354" s="1">
        <v>11</v>
      </c>
      <c r="U354" s="1">
        <v>84</v>
      </c>
    </row>
    <row r="355" spans="3:21">
      <c r="C355" s="2">
        <v>42620.4820601852</v>
      </c>
      <c r="D355" s="1">
        <v>1</v>
      </c>
      <c r="E355" s="1">
        <v>0</v>
      </c>
      <c r="F355" s="1">
        <v>0</v>
      </c>
      <c r="G355" s="1">
        <v>762075072</v>
      </c>
      <c r="H355" s="1">
        <v>299428200</v>
      </c>
      <c r="I355" s="1">
        <v>1024</v>
      </c>
      <c r="J355" s="1">
        <v>12293</v>
      </c>
      <c r="K355" s="1">
        <v>30</v>
      </c>
      <c r="L355" s="1">
        <v>0</v>
      </c>
      <c r="M355" s="1">
        <v>0</v>
      </c>
      <c r="N355" s="1">
        <v>0</v>
      </c>
      <c r="O355" s="1">
        <v>0</v>
      </c>
      <c r="P355" s="1">
        <v>87305</v>
      </c>
      <c r="Q355" s="1">
        <v>390200</v>
      </c>
      <c r="R355" s="1">
        <v>101463</v>
      </c>
      <c r="S355" s="1">
        <v>5</v>
      </c>
      <c r="T355" s="1">
        <v>11</v>
      </c>
      <c r="U355" s="1">
        <v>84</v>
      </c>
    </row>
    <row r="356" spans="3:21">
      <c r="C356" s="2">
        <v>42620.4830902778</v>
      </c>
      <c r="D356" s="1">
        <v>1</v>
      </c>
      <c r="E356" s="1">
        <v>0</v>
      </c>
      <c r="F356" s="1">
        <v>0</v>
      </c>
      <c r="G356" s="1">
        <v>762042152</v>
      </c>
      <c r="H356" s="1">
        <v>299241832</v>
      </c>
      <c r="I356" s="1">
        <v>3682</v>
      </c>
      <c r="J356" s="1">
        <v>43975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62117</v>
      </c>
      <c r="Q356" s="1">
        <v>456882</v>
      </c>
      <c r="R356" s="1">
        <v>69727</v>
      </c>
      <c r="S356" s="1">
        <v>5</v>
      </c>
      <c r="T356" s="1">
        <v>11</v>
      </c>
      <c r="U356" s="1">
        <v>84</v>
      </c>
    </row>
    <row r="357" spans="3:21">
      <c r="C357" s="2">
        <v>42620.4831018519</v>
      </c>
      <c r="D357" s="1">
        <v>1</v>
      </c>
      <c r="E357" s="1">
        <v>0</v>
      </c>
      <c r="F357" s="1">
        <v>0</v>
      </c>
      <c r="G357" s="1">
        <v>762008064</v>
      </c>
      <c r="H357" s="1">
        <v>299176440</v>
      </c>
      <c r="I357" s="1">
        <v>748</v>
      </c>
      <c r="J357" s="1">
        <v>6677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74654</v>
      </c>
      <c r="Q357" s="1">
        <v>412850</v>
      </c>
      <c r="R357" s="1">
        <v>78659</v>
      </c>
      <c r="S357" s="1">
        <v>5</v>
      </c>
      <c r="T357" s="1">
        <v>12</v>
      </c>
      <c r="U357" s="1">
        <v>84</v>
      </c>
    </row>
    <row r="358" spans="3:21">
      <c r="C358" s="2">
        <v>42620.4831134259</v>
      </c>
      <c r="D358" s="1">
        <v>0</v>
      </c>
      <c r="E358" s="1">
        <v>0</v>
      </c>
      <c r="F358" s="1">
        <v>0</v>
      </c>
      <c r="G358" s="1">
        <v>761885688</v>
      </c>
      <c r="H358" s="1">
        <v>299120912</v>
      </c>
      <c r="I358" s="1">
        <v>1376</v>
      </c>
      <c r="J358" s="1">
        <v>16383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76591</v>
      </c>
      <c r="Q358" s="1">
        <v>377630</v>
      </c>
      <c r="R358" s="1">
        <v>83864</v>
      </c>
      <c r="S358" s="1">
        <v>5</v>
      </c>
      <c r="T358" s="1">
        <v>10</v>
      </c>
      <c r="U358" s="1">
        <v>85</v>
      </c>
    </row>
    <row r="359" spans="3:21">
      <c r="C359" s="2">
        <v>42620.483125</v>
      </c>
      <c r="D359" s="1">
        <v>0</v>
      </c>
      <c r="E359" s="1">
        <v>0</v>
      </c>
      <c r="F359" s="1">
        <v>0</v>
      </c>
      <c r="G359" s="1">
        <v>761856216</v>
      </c>
      <c r="H359" s="1">
        <v>299056344</v>
      </c>
      <c r="I359" s="1">
        <v>952</v>
      </c>
      <c r="J359" s="1">
        <v>9782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81519</v>
      </c>
      <c r="Q359" s="1">
        <v>328330</v>
      </c>
      <c r="R359" s="1">
        <v>84573</v>
      </c>
      <c r="S359" s="1">
        <v>5</v>
      </c>
      <c r="T359" s="1">
        <v>14</v>
      </c>
      <c r="U359" s="1">
        <v>81</v>
      </c>
    </row>
    <row r="360" spans="3:21">
      <c r="C360" s="2">
        <v>42620.4831365741</v>
      </c>
      <c r="D360" s="1">
        <v>2</v>
      </c>
      <c r="E360" s="1">
        <v>0</v>
      </c>
      <c r="F360" s="1">
        <v>0</v>
      </c>
      <c r="G360" s="1">
        <v>761821384</v>
      </c>
      <c r="H360" s="1">
        <v>299033760</v>
      </c>
      <c r="I360" s="1">
        <v>983</v>
      </c>
      <c r="J360" s="1">
        <v>8561</v>
      </c>
      <c r="K360" s="1">
        <v>22</v>
      </c>
      <c r="L360" s="1">
        <v>0</v>
      </c>
      <c r="M360" s="1">
        <v>0</v>
      </c>
      <c r="N360" s="1">
        <v>0</v>
      </c>
      <c r="O360" s="1">
        <v>0</v>
      </c>
      <c r="P360" s="1">
        <v>62058</v>
      </c>
      <c r="Q360" s="1">
        <v>276694</v>
      </c>
      <c r="R360" s="1">
        <v>43661</v>
      </c>
      <c r="S360" s="1">
        <v>5</v>
      </c>
      <c r="T360" s="1">
        <v>30</v>
      </c>
      <c r="U360" s="1">
        <v>65</v>
      </c>
    </row>
    <row r="361" spans="3:21">
      <c r="C361" s="2">
        <v>42620.4831481481</v>
      </c>
      <c r="D361" s="1">
        <v>1</v>
      </c>
      <c r="E361" s="1">
        <v>1</v>
      </c>
      <c r="F361" s="1">
        <v>0</v>
      </c>
      <c r="G361" s="1">
        <v>761784384</v>
      </c>
      <c r="H361" s="1">
        <v>299006520</v>
      </c>
      <c r="I361" s="1">
        <v>2285</v>
      </c>
      <c r="J361" s="1">
        <v>23455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62272</v>
      </c>
      <c r="Q361" s="1">
        <v>299165</v>
      </c>
      <c r="R361" s="1">
        <v>45291</v>
      </c>
      <c r="S361" s="1">
        <v>5</v>
      </c>
      <c r="T361" s="1">
        <v>49</v>
      </c>
      <c r="U361" s="1">
        <v>46</v>
      </c>
    </row>
    <row r="362" spans="3:21">
      <c r="C362" s="2">
        <v>42620.4831597222</v>
      </c>
      <c r="D362" s="1">
        <v>0</v>
      </c>
      <c r="E362" s="1">
        <v>1</v>
      </c>
      <c r="F362" s="1">
        <v>0</v>
      </c>
      <c r="G362" s="1">
        <v>761462608</v>
      </c>
      <c r="H362" s="1">
        <v>298699632</v>
      </c>
      <c r="I362" s="1">
        <v>1518</v>
      </c>
      <c r="J362" s="1">
        <v>17718</v>
      </c>
      <c r="K362" s="1">
        <v>15</v>
      </c>
      <c r="L362" s="1">
        <v>0</v>
      </c>
      <c r="M362" s="1">
        <v>0</v>
      </c>
      <c r="N362" s="1">
        <v>0</v>
      </c>
      <c r="O362" s="1">
        <v>0</v>
      </c>
      <c r="P362" s="1">
        <v>86731</v>
      </c>
      <c r="Q362" s="1">
        <v>363070</v>
      </c>
      <c r="R362" s="1">
        <v>88083</v>
      </c>
      <c r="S362" s="1">
        <v>6</v>
      </c>
      <c r="T362" s="1">
        <v>12</v>
      </c>
      <c r="U362" s="1">
        <v>82</v>
      </c>
    </row>
    <row r="363" spans="3:21">
      <c r="C363" s="2">
        <v>42620.4831712963</v>
      </c>
      <c r="D363" s="1">
        <v>1</v>
      </c>
      <c r="E363" s="1">
        <v>0</v>
      </c>
      <c r="F363" s="1">
        <v>0</v>
      </c>
      <c r="G363" s="1">
        <v>762248872</v>
      </c>
      <c r="H363" s="1">
        <v>299499384</v>
      </c>
      <c r="I363" s="1">
        <v>1983</v>
      </c>
      <c r="J363" s="1">
        <v>7401</v>
      </c>
      <c r="K363" s="1">
        <v>8</v>
      </c>
      <c r="L363" s="1">
        <v>0</v>
      </c>
      <c r="M363" s="1">
        <v>0</v>
      </c>
      <c r="N363" s="1">
        <v>0</v>
      </c>
      <c r="O363" s="1">
        <v>0</v>
      </c>
      <c r="P363" s="1">
        <v>72571</v>
      </c>
      <c r="Q363" s="1">
        <v>355449</v>
      </c>
      <c r="R363" s="1">
        <v>72450</v>
      </c>
      <c r="S363" s="1">
        <v>5</v>
      </c>
      <c r="T363" s="1">
        <v>9</v>
      </c>
      <c r="U363" s="1">
        <v>86</v>
      </c>
    </row>
    <row r="364" spans="3:21">
      <c r="C364" s="2">
        <v>42620.4831828704</v>
      </c>
      <c r="D364" s="1">
        <v>2</v>
      </c>
      <c r="E364" s="1">
        <v>0</v>
      </c>
      <c r="F364" s="1">
        <v>0</v>
      </c>
      <c r="G364" s="1">
        <v>762275432</v>
      </c>
      <c r="H364" s="1">
        <v>299511216</v>
      </c>
      <c r="I364" s="1">
        <v>663</v>
      </c>
      <c r="J364" s="1">
        <v>4933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73328</v>
      </c>
      <c r="Q364" s="1">
        <v>326697</v>
      </c>
      <c r="R364" s="1">
        <v>72341</v>
      </c>
      <c r="S364" s="1">
        <v>5</v>
      </c>
      <c r="T364" s="1">
        <v>8</v>
      </c>
      <c r="U364" s="1">
        <v>87</v>
      </c>
    </row>
    <row r="365" spans="3:21">
      <c r="C365" s="2">
        <v>42620.4831944444</v>
      </c>
      <c r="D365" s="1">
        <v>3</v>
      </c>
      <c r="E365" s="1">
        <v>1</v>
      </c>
      <c r="F365" s="1">
        <v>0</v>
      </c>
      <c r="G365" s="1">
        <v>762128888</v>
      </c>
      <c r="H365" s="1">
        <v>299438456</v>
      </c>
      <c r="I365" s="1">
        <v>2191</v>
      </c>
      <c r="J365" s="1">
        <v>9271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74954</v>
      </c>
      <c r="Q365" s="1">
        <v>331718</v>
      </c>
      <c r="R365" s="1">
        <v>73042</v>
      </c>
      <c r="S365" s="1">
        <v>5</v>
      </c>
      <c r="T365" s="1">
        <v>8</v>
      </c>
      <c r="U365" s="1">
        <v>88</v>
      </c>
    </row>
    <row r="366" spans="3:21">
      <c r="C366" s="2">
        <v>42620.4832060185</v>
      </c>
      <c r="D366" s="1">
        <v>4</v>
      </c>
      <c r="E366" s="1">
        <v>0</v>
      </c>
      <c r="F366" s="1">
        <v>0</v>
      </c>
      <c r="G366" s="1">
        <v>762263456</v>
      </c>
      <c r="H366" s="1">
        <v>299554920</v>
      </c>
      <c r="I366" s="1">
        <v>513</v>
      </c>
      <c r="J366" s="1">
        <v>7019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83551</v>
      </c>
      <c r="Q366" s="1">
        <v>330224</v>
      </c>
      <c r="R366" s="1">
        <v>86679</v>
      </c>
      <c r="S366" s="1">
        <v>4</v>
      </c>
      <c r="T366" s="1">
        <v>9</v>
      </c>
      <c r="U366" s="1">
        <v>87</v>
      </c>
    </row>
    <row r="367" spans="3:21">
      <c r="C367" s="2">
        <v>42620.4832175926</v>
      </c>
      <c r="D367" s="1">
        <v>2</v>
      </c>
      <c r="E367" s="1">
        <v>0</v>
      </c>
      <c r="F367" s="1">
        <v>0</v>
      </c>
      <c r="G367" s="1">
        <v>762212880</v>
      </c>
      <c r="H367" s="1">
        <v>299515968</v>
      </c>
      <c r="I367" s="1">
        <v>1022</v>
      </c>
      <c r="J367" s="1">
        <v>7768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75246</v>
      </c>
      <c r="Q367" s="1">
        <v>375450</v>
      </c>
      <c r="R367" s="1">
        <v>79812</v>
      </c>
      <c r="S367" s="1">
        <v>4</v>
      </c>
      <c r="T367" s="1">
        <v>9</v>
      </c>
      <c r="U367" s="1">
        <v>86</v>
      </c>
    </row>
    <row r="368" spans="3:21">
      <c r="C368" s="2">
        <v>42620.4832291667</v>
      </c>
      <c r="D368" s="1">
        <v>1</v>
      </c>
      <c r="E368" s="1">
        <v>0</v>
      </c>
      <c r="F368" s="1">
        <v>0</v>
      </c>
      <c r="G368" s="1">
        <v>762135832</v>
      </c>
      <c r="H368" s="1">
        <v>299449416</v>
      </c>
      <c r="I368" s="1">
        <v>1718</v>
      </c>
      <c r="J368" s="1">
        <v>9952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58221</v>
      </c>
      <c r="Q368" s="1">
        <v>376984</v>
      </c>
      <c r="R368" s="1">
        <v>59097</v>
      </c>
      <c r="S368" s="1">
        <v>4</v>
      </c>
      <c r="T368" s="1">
        <v>8</v>
      </c>
      <c r="U368" s="1">
        <v>87</v>
      </c>
    </row>
    <row r="369" spans="3:21">
      <c r="C369" s="2">
        <v>42620.4832407407</v>
      </c>
      <c r="D369" s="1">
        <v>1</v>
      </c>
      <c r="E369" s="1">
        <v>1</v>
      </c>
      <c r="F369" s="1">
        <v>0</v>
      </c>
      <c r="G369" s="1">
        <v>762057264</v>
      </c>
      <c r="H369" s="1">
        <v>299416112</v>
      </c>
      <c r="I369" s="1">
        <v>886</v>
      </c>
      <c r="J369" s="1">
        <v>12048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75058</v>
      </c>
      <c r="Q369" s="1">
        <v>392231</v>
      </c>
      <c r="R369" s="1">
        <v>83547</v>
      </c>
      <c r="S369" s="1">
        <v>4</v>
      </c>
      <c r="T369" s="1">
        <v>10</v>
      </c>
      <c r="U369" s="1">
        <v>86</v>
      </c>
    </row>
    <row r="370" spans="3:21">
      <c r="C370" s="2">
        <v>42620.4832523148</v>
      </c>
      <c r="D370" s="1">
        <v>2</v>
      </c>
      <c r="E370" s="1">
        <v>0</v>
      </c>
      <c r="F370" s="1">
        <v>0</v>
      </c>
      <c r="G370" s="1">
        <v>762070656</v>
      </c>
      <c r="H370" s="1">
        <v>299429040</v>
      </c>
      <c r="I370" s="1">
        <v>712</v>
      </c>
      <c r="J370" s="1">
        <v>5658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74284</v>
      </c>
      <c r="Q370" s="1">
        <v>445855</v>
      </c>
      <c r="R370" s="1">
        <v>78150</v>
      </c>
      <c r="S370" s="1">
        <v>4</v>
      </c>
      <c r="T370" s="1">
        <v>10</v>
      </c>
      <c r="U370" s="1">
        <v>86</v>
      </c>
    </row>
    <row r="371" spans="3:21">
      <c r="C371" s="2">
        <v>42620.4832638889</v>
      </c>
      <c r="D371" s="1">
        <v>2</v>
      </c>
      <c r="E371" s="1">
        <v>1</v>
      </c>
      <c r="F371" s="1">
        <v>0</v>
      </c>
      <c r="G371" s="1">
        <v>762095888</v>
      </c>
      <c r="H371" s="1">
        <v>299401816</v>
      </c>
      <c r="I371" s="1">
        <v>1584</v>
      </c>
      <c r="J371" s="1">
        <v>9527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72791</v>
      </c>
      <c r="Q371" s="1">
        <v>420558</v>
      </c>
      <c r="R371" s="1">
        <v>77294</v>
      </c>
      <c r="S371" s="1">
        <v>5</v>
      </c>
      <c r="T371" s="1">
        <v>9</v>
      </c>
      <c r="U371" s="1">
        <v>87</v>
      </c>
    </row>
    <row r="372" spans="3:21">
      <c r="C372" s="2">
        <v>42620.483275463</v>
      </c>
      <c r="D372" s="1">
        <v>1</v>
      </c>
      <c r="E372" s="1">
        <v>0</v>
      </c>
      <c r="F372" s="1">
        <v>0</v>
      </c>
      <c r="G372" s="1">
        <v>762013488</v>
      </c>
      <c r="H372" s="1">
        <v>299372544</v>
      </c>
      <c r="I372" s="1">
        <v>261</v>
      </c>
      <c r="J372" s="1">
        <v>3207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68511</v>
      </c>
      <c r="Q372" s="1">
        <v>417321</v>
      </c>
      <c r="R372" s="1">
        <v>75276</v>
      </c>
      <c r="S372" s="1">
        <v>5</v>
      </c>
      <c r="T372" s="1">
        <v>8</v>
      </c>
      <c r="U372" s="1">
        <v>87</v>
      </c>
    </row>
    <row r="373" spans="3:21">
      <c r="C373" s="2">
        <v>42620.483287037</v>
      </c>
      <c r="D373" s="1">
        <v>1</v>
      </c>
      <c r="E373" s="1">
        <v>0</v>
      </c>
      <c r="F373" s="1">
        <v>0</v>
      </c>
      <c r="G373" s="1">
        <v>761986448</v>
      </c>
      <c r="H373" s="1">
        <v>299343904</v>
      </c>
      <c r="I373" s="1">
        <v>1634</v>
      </c>
      <c r="J373" s="1">
        <v>8465</v>
      </c>
      <c r="K373" s="1">
        <v>22</v>
      </c>
      <c r="L373" s="1">
        <v>0</v>
      </c>
      <c r="M373" s="1">
        <v>0</v>
      </c>
      <c r="N373" s="1">
        <v>0</v>
      </c>
      <c r="O373" s="1">
        <v>0</v>
      </c>
      <c r="P373" s="1">
        <v>61746</v>
      </c>
      <c r="Q373" s="1">
        <v>460477</v>
      </c>
      <c r="R373" s="1">
        <v>65275</v>
      </c>
      <c r="S373" s="1">
        <v>5</v>
      </c>
      <c r="T373" s="1">
        <v>8</v>
      </c>
      <c r="U373" s="1">
        <v>87</v>
      </c>
    </row>
    <row r="374" spans="3:21">
      <c r="C374" s="2">
        <v>42620.4832986111</v>
      </c>
      <c r="D374" s="1">
        <v>3</v>
      </c>
      <c r="E374" s="1">
        <v>0</v>
      </c>
      <c r="F374" s="1">
        <v>0</v>
      </c>
      <c r="G374" s="1">
        <v>762103328</v>
      </c>
      <c r="H374" s="1">
        <v>299526040</v>
      </c>
      <c r="I374" s="1">
        <v>1140</v>
      </c>
      <c r="J374" s="1">
        <v>11454</v>
      </c>
      <c r="K374" s="1">
        <v>23</v>
      </c>
      <c r="L374" s="1">
        <v>0</v>
      </c>
      <c r="M374" s="1">
        <v>0</v>
      </c>
      <c r="N374" s="1">
        <v>0</v>
      </c>
      <c r="O374" s="1">
        <v>0</v>
      </c>
      <c r="P374" s="1">
        <v>74845</v>
      </c>
      <c r="Q374" s="1">
        <v>415204</v>
      </c>
      <c r="R374" s="1">
        <v>82164</v>
      </c>
      <c r="S374" s="1">
        <v>5</v>
      </c>
      <c r="T374" s="1">
        <v>10</v>
      </c>
      <c r="U374" s="1">
        <v>85</v>
      </c>
    </row>
    <row r="375" spans="3:21">
      <c r="C375" s="2">
        <v>42620.4842939815</v>
      </c>
      <c r="D375" s="1">
        <v>2</v>
      </c>
      <c r="E375" s="1">
        <v>0</v>
      </c>
      <c r="F375" s="1">
        <v>0</v>
      </c>
      <c r="G375" s="1">
        <v>761760512</v>
      </c>
      <c r="H375" s="1">
        <v>299046344</v>
      </c>
      <c r="I375" s="1">
        <v>2261</v>
      </c>
      <c r="J375" s="1">
        <v>31670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73051</v>
      </c>
      <c r="Q375" s="1">
        <v>403996</v>
      </c>
      <c r="R375" s="1">
        <v>84990</v>
      </c>
      <c r="S375" s="1">
        <v>5</v>
      </c>
      <c r="T375" s="1">
        <v>10</v>
      </c>
      <c r="U375" s="1">
        <v>85</v>
      </c>
    </row>
    <row r="376" spans="3:21">
      <c r="C376" s="2">
        <v>42620.4843055556</v>
      </c>
      <c r="D376" s="1">
        <v>0</v>
      </c>
      <c r="E376" s="1">
        <v>0</v>
      </c>
      <c r="F376" s="1">
        <v>0</v>
      </c>
      <c r="G376" s="1">
        <v>761711912</v>
      </c>
      <c r="H376" s="1">
        <v>298999488</v>
      </c>
      <c r="I376" s="1">
        <v>1656</v>
      </c>
      <c r="J376" s="1">
        <v>8208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54599</v>
      </c>
      <c r="Q376" s="1">
        <v>319650</v>
      </c>
      <c r="R376" s="1">
        <v>56411</v>
      </c>
      <c r="S376" s="1">
        <v>5</v>
      </c>
      <c r="T376" s="1">
        <v>6</v>
      </c>
      <c r="U376" s="1">
        <v>89</v>
      </c>
    </row>
    <row r="377" spans="3:21">
      <c r="C377" s="2">
        <v>42620.4843171296</v>
      </c>
      <c r="D377" s="1">
        <v>0</v>
      </c>
      <c r="E377" s="1">
        <v>0</v>
      </c>
      <c r="F377" s="1">
        <v>0</v>
      </c>
      <c r="G377" s="1">
        <v>761710480</v>
      </c>
      <c r="H377" s="1">
        <v>298989392</v>
      </c>
      <c r="I377" s="1">
        <v>318</v>
      </c>
      <c r="J377" s="1">
        <v>3296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54828</v>
      </c>
      <c r="Q377" s="1">
        <v>341698</v>
      </c>
      <c r="R377" s="1">
        <v>52058</v>
      </c>
      <c r="S377" s="1">
        <v>5</v>
      </c>
      <c r="T377" s="1">
        <v>6</v>
      </c>
      <c r="U377" s="1">
        <v>90</v>
      </c>
    </row>
    <row r="378" spans="3:21">
      <c r="C378" s="2">
        <v>42620.4843287037</v>
      </c>
      <c r="D378" s="1">
        <v>0</v>
      </c>
      <c r="E378" s="1">
        <v>0</v>
      </c>
      <c r="F378" s="1">
        <v>0</v>
      </c>
      <c r="G378" s="1">
        <v>761700560</v>
      </c>
      <c r="H378" s="1">
        <v>298978416</v>
      </c>
      <c r="I378" s="1">
        <v>296</v>
      </c>
      <c r="J378" s="1">
        <v>3807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47445</v>
      </c>
      <c r="Q378" s="1">
        <v>382296</v>
      </c>
      <c r="R378" s="1">
        <v>43815</v>
      </c>
      <c r="S378" s="1">
        <v>4</v>
      </c>
      <c r="T378" s="1">
        <v>5</v>
      </c>
      <c r="U378" s="1">
        <v>91</v>
      </c>
    </row>
    <row r="379" spans="3:21">
      <c r="C379" s="2">
        <v>42620.4843402778</v>
      </c>
      <c r="D379" s="1">
        <v>0</v>
      </c>
      <c r="E379" s="1">
        <v>0</v>
      </c>
      <c r="F379" s="1">
        <v>0</v>
      </c>
      <c r="G379" s="1">
        <v>761629000</v>
      </c>
      <c r="H379" s="1">
        <v>298940880</v>
      </c>
      <c r="I379" s="1">
        <v>1208</v>
      </c>
      <c r="J379" s="1">
        <v>8805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51082</v>
      </c>
      <c r="Q379" s="1">
        <v>380743</v>
      </c>
      <c r="R379" s="1">
        <v>48151</v>
      </c>
      <c r="S379" s="1">
        <v>5</v>
      </c>
      <c r="T379" s="1">
        <v>5</v>
      </c>
      <c r="U379" s="1">
        <v>90</v>
      </c>
    </row>
    <row r="380" spans="3:21">
      <c r="C380" s="2">
        <v>42620.4843518519</v>
      </c>
      <c r="D380" s="1">
        <v>1</v>
      </c>
      <c r="E380" s="1">
        <v>0</v>
      </c>
      <c r="F380" s="1">
        <v>0</v>
      </c>
      <c r="G380" s="1">
        <v>761536368</v>
      </c>
      <c r="H380" s="1">
        <v>298880912</v>
      </c>
      <c r="I380" s="1">
        <v>3242</v>
      </c>
      <c r="J380" s="1">
        <v>35837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61704</v>
      </c>
      <c r="Q380" s="1">
        <v>460348</v>
      </c>
      <c r="R380" s="1">
        <v>62524</v>
      </c>
      <c r="S380" s="1">
        <v>6</v>
      </c>
      <c r="T380" s="1">
        <v>7</v>
      </c>
      <c r="U380" s="1">
        <v>87</v>
      </c>
    </row>
    <row r="381" spans="3:21">
      <c r="C381" s="2">
        <v>42620.4843634259</v>
      </c>
      <c r="D381" s="1">
        <v>1</v>
      </c>
      <c r="E381" s="1">
        <v>0</v>
      </c>
      <c r="F381" s="1">
        <v>0</v>
      </c>
      <c r="G381" s="1">
        <v>761431744</v>
      </c>
      <c r="H381" s="1">
        <v>298758456</v>
      </c>
      <c r="I381" s="1">
        <v>520</v>
      </c>
      <c r="J381" s="1">
        <v>5290</v>
      </c>
      <c r="K381" s="1">
        <v>23</v>
      </c>
      <c r="L381" s="1">
        <v>0</v>
      </c>
      <c r="M381" s="1">
        <v>0</v>
      </c>
      <c r="N381" s="1">
        <v>0</v>
      </c>
      <c r="O381" s="1">
        <v>0</v>
      </c>
      <c r="P381" s="1">
        <v>68843</v>
      </c>
      <c r="Q381" s="1">
        <v>404063</v>
      </c>
      <c r="R381" s="1">
        <v>72580</v>
      </c>
      <c r="S381" s="1">
        <v>6</v>
      </c>
      <c r="T381" s="1">
        <v>8</v>
      </c>
      <c r="U381" s="1">
        <v>87</v>
      </c>
    </row>
    <row r="382" spans="3:21">
      <c r="C382" s="2">
        <v>42620.484375</v>
      </c>
      <c r="D382" s="1">
        <v>2</v>
      </c>
      <c r="E382" s="1">
        <v>1</v>
      </c>
      <c r="F382" s="1">
        <v>0</v>
      </c>
      <c r="G382" s="1">
        <v>761464408</v>
      </c>
      <c r="H382" s="1">
        <v>298751488</v>
      </c>
      <c r="I382" s="1">
        <v>1848</v>
      </c>
      <c r="J382" s="1">
        <v>10705</v>
      </c>
      <c r="K382" s="1">
        <v>23</v>
      </c>
      <c r="L382" s="1">
        <v>0</v>
      </c>
      <c r="M382" s="1">
        <v>0</v>
      </c>
      <c r="N382" s="1">
        <v>0</v>
      </c>
      <c r="O382" s="1">
        <v>0</v>
      </c>
      <c r="P382" s="1">
        <v>74151</v>
      </c>
      <c r="Q382" s="1">
        <v>399749</v>
      </c>
      <c r="R382" s="1">
        <v>78244</v>
      </c>
      <c r="S382" s="1">
        <v>6</v>
      </c>
      <c r="T382" s="1">
        <v>7</v>
      </c>
      <c r="U382" s="1">
        <v>87</v>
      </c>
    </row>
    <row r="383" spans="3:21">
      <c r="C383" s="2">
        <v>42620.4843865741</v>
      </c>
      <c r="D383" s="1">
        <v>0</v>
      </c>
      <c r="E383" s="1">
        <v>0</v>
      </c>
      <c r="F383" s="1">
        <v>0</v>
      </c>
      <c r="G383" s="1">
        <v>761435104</v>
      </c>
      <c r="H383" s="1">
        <v>298777688</v>
      </c>
      <c r="I383" s="1">
        <v>412</v>
      </c>
      <c r="J383" s="1">
        <v>5245</v>
      </c>
      <c r="K383" s="1">
        <v>23</v>
      </c>
      <c r="L383" s="1">
        <v>0</v>
      </c>
      <c r="M383" s="1">
        <v>0</v>
      </c>
      <c r="N383" s="1">
        <v>0</v>
      </c>
      <c r="O383" s="1">
        <v>0</v>
      </c>
      <c r="P383" s="1">
        <v>74956</v>
      </c>
      <c r="Q383" s="1">
        <v>393495</v>
      </c>
      <c r="R383" s="1">
        <v>79762</v>
      </c>
      <c r="S383" s="1">
        <v>5</v>
      </c>
      <c r="T383" s="1">
        <v>8</v>
      </c>
      <c r="U383" s="1">
        <v>86</v>
      </c>
    </row>
    <row r="384" spans="3:21">
      <c r="C384" s="2">
        <v>42620.4843981481</v>
      </c>
      <c r="D384" s="1">
        <v>0</v>
      </c>
      <c r="E384" s="1">
        <v>1</v>
      </c>
      <c r="F384" s="1">
        <v>0</v>
      </c>
      <c r="G384" s="1">
        <v>761439392</v>
      </c>
      <c r="H384" s="1">
        <v>298759504</v>
      </c>
      <c r="I384" s="1">
        <v>1111</v>
      </c>
      <c r="J384" s="1">
        <v>4222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70721</v>
      </c>
      <c r="Q384" s="1">
        <v>379606</v>
      </c>
      <c r="R384" s="1">
        <v>72557</v>
      </c>
      <c r="S384" s="1">
        <v>5</v>
      </c>
      <c r="T384" s="1">
        <v>7</v>
      </c>
      <c r="U384" s="1">
        <v>88</v>
      </c>
    </row>
    <row r="385" spans="3:21">
      <c r="C385" s="2">
        <v>42620.4844097222</v>
      </c>
      <c r="D385" s="1">
        <v>0</v>
      </c>
      <c r="E385" s="1">
        <v>0</v>
      </c>
      <c r="F385" s="1">
        <v>0</v>
      </c>
      <c r="G385" s="1">
        <v>761504832</v>
      </c>
      <c r="H385" s="1">
        <v>298784680</v>
      </c>
      <c r="I385" s="1">
        <v>1243</v>
      </c>
      <c r="J385" s="1">
        <v>11627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68908</v>
      </c>
      <c r="Q385" s="1">
        <v>388141</v>
      </c>
      <c r="R385" s="1">
        <v>68229</v>
      </c>
      <c r="S385" s="1">
        <v>5</v>
      </c>
      <c r="T385" s="1">
        <v>6</v>
      </c>
      <c r="U385" s="1">
        <v>89</v>
      </c>
    </row>
    <row r="386" spans="3:21">
      <c r="C386" s="2">
        <v>42620.4844212963</v>
      </c>
      <c r="D386" s="1">
        <v>0</v>
      </c>
      <c r="E386" s="1">
        <v>0</v>
      </c>
      <c r="F386" s="1">
        <v>0</v>
      </c>
      <c r="G386" s="1">
        <v>761499960</v>
      </c>
      <c r="H386" s="1">
        <v>298774584</v>
      </c>
      <c r="I386" s="1">
        <v>299</v>
      </c>
      <c r="J386" s="1">
        <v>4060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81444</v>
      </c>
      <c r="Q386" s="1">
        <v>327994</v>
      </c>
      <c r="R386" s="1">
        <v>83565</v>
      </c>
      <c r="S386" s="1">
        <v>5</v>
      </c>
      <c r="T386" s="1">
        <v>7</v>
      </c>
      <c r="U386" s="1">
        <v>88</v>
      </c>
    </row>
    <row r="387" spans="3:21">
      <c r="C387" s="2">
        <v>42620.4844328704</v>
      </c>
      <c r="D387" s="1">
        <v>0</v>
      </c>
      <c r="E387" s="1">
        <v>1</v>
      </c>
      <c r="F387" s="1">
        <v>0</v>
      </c>
      <c r="G387" s="1">
        <v>761353104</v>
      </c>
      <c r="H387" s="1">
        <v>298729872</v>
      </c>
      <c r="I387" s="1">
        <v>1384</v>
      </c>
      <c r="J387" s="1">
        <v>6568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72021</v>
      </c>
      <c r="Q387" s="1">
        <v>313293</v>
      </c>
      <c r="R387" s="1">
        <v>70796</v>
      </c>
      <c r="S387" s="1">
        <v>5</v>
      </c>
      <c r="T387" s="1">
        <v>7</v>
      </c>
      <c r="U387" s="1">
        <v>88</v>
      </c>
    </row>
    <row r="388" spans="3:21">
      <c r="C388" s="2">
        <v>42620.4844444444</v>
      </c>
      <c r="D388" s="1">
        <v>0</v>
      </c>
      <c r="E388" s="1">
        <v>0</v>
      </c>
      <c r="F388" s="1">
        <v>0</v>
      </c>
      <c r="G388" s="1">
        <v>761307376</v>
      </c>
      <c r="H388" s="1">
        <v>298716288</v>
      </c>
      <c r="I388" s="1">
        <v>493</v>
      </c>
      <c r="J388" s="1">
        <v>6141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75956</v>
      </c>
      <c r="Q388" s="1">
        <v>322137</v>
      </c>
      <c r="R388" s="1">
        <v>77090</v>
      </c>
      <c r="S388" s="1">
        <v>5</v>
      </c>
      <c r="T388" s="1">
        <v>7</v>
      </c>
      <c r="U388" s="1">
        <v>87</v>
      </c>
    </row>
    <row r="389" spans="3:21">
      <c r="C389" s="2">
        <v>42620.4844560185</v>
      </c>
      <c r="D389" s="1">
        <v>1</v>
      </c>
      <c r="E389" s="1">
        <v>0</v>
      </c>
      <c r="F389" s="1">
        <v>0</v>
      </c>
      <c r="G389" s="1">
        <v>761393960</v>
      </c>
      <c r="H389" s="1">
        <v>298741592</v>
      </c>
      <c r="I389" s="1">
        <v>380</v>
      </c>
      <c r="J389" s="1">
        <v>5030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73276</v>
      </c>
      <c r="Q389" s="1">
        <v>340577</v>
      </c>
      <c r="R389" s="1">
        <v>70859</v>
      </c>
      <c r="S389" s="1">
        <v>5</v>
      </c>
      <c r="T389" s="1">
        <v>6</v>
      </c>
      <c r="U389" s="1">
        <v>89</v>
      </c>
    </row>
    <row r="390" spans="3:21">
      <c r="C390" s="2">
        <v>42620.4844675926</v>
      </c>
      <c r="D390" s="1">
        <v>0</v>
      </c>
      <c r="E390" s="1">
        <v>0</v>
      </c>
      <c r="F390" s="1">
        <v>0</v>
      </c>
      <c r="G390" s="1">
        <v>761468216</v>
      </c>
      <c r="H390" s="1">
        <v>298732088</v>
      </c>
      <c r="I390" s="1">
        <v>1016</v>
      </c>
      <c r="J390" s="1">
        <v>8567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75413</v>
      </c>
      <c r="Q390" s="1">
        <v>346069</v>
      </c>
      <c r="R390" s="1">
        <v>76187</v>
      </c>
      <c r="S390" s="1">
        <v>5</v>
      </c>
      <c r="T390" s="1">
        <v>7</v>
      </c>
      <c r="U390" s="1">
        <v>87</v>
      </c>
    </row>
    <row r="391" spans="3:21">
      <c r="C391" s="2">
        <v>42620.4844791667</v>
      </c>
      <c r="D391" s="1">
        <v>2</v>
      </c>
      <c r="E391" s="1">
        <v>1</v>
      </c>
      <c r="F391" s="1">
        <v>0</v>
      </c>
      <c r="G391" s="1">
        <v>761420712</v>
      </c>
      <c r="H391" s="1">
        <v>298733216</v>
      </c>
      <c r="I391" s="1">
        <v>475</v>
      </c>
      <c r="J391" s="1">
        <v>6307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70482</v>
      </c>
      <c r="Q391" s="1">
        <v>321975</v>
      </c>
      <c r="R391" s="1">
        <v>69802</v>
      </c>
      <c r="S391" s="1">
        <v>5</v>
      </c>
      <c r="T391" s="1">
        <v>6</v>
      </c>
      <c r="U391" s="1">
        <v>89</v>
      </c>
    </row>
    <row r="392" spans="3:21">
      <c r="C392" s="2">
        <v>42620.4844907407</v>
      </c>
      <c r="D392" s="1">
        <v>0</v>
      </c>
      <c r="E392" s="1">
        <v>0</v>
      </c>
      <c r="F392" s="1">
        <v>0</v>
      </c>
      <c r="G392" s="1">
        <v>761413032</v>
      </c>
      <c r="H392" s="1">
        <v>298706424</v>
      </c>
      <c r="I392" s="1">
        <v>518</v>
      </c>
      <c r="J392" s="1">
        <v>7101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61271</v>
      </c>
      <c r="Q392" s="1">
        <v>334293</v>
      </c>
      <c r="R392" s="1">
        <v>58316</v>
      </c>
      <c r="S392" s="1">
        <v>5</v>
      </c>
      <c r="T392" s="1">
        <v>7</v>
      </c>
      <c r="U392" s="1">
        <v>89</v>
      </c>
    </row>
    <row r="393" spans="3:21">
      <c r="C393" s="2">
        <v>42620.4845023148</v>
      </c>
      <c r="D393" s="1">
        <v>0</v>
      </c>
      <c r="E393" s="1">
        <v>0</v>
      </c>
      <c r="F393" s="1">
        <v>0</v>
      </c>
      <c r="G393" s="1">
        <v>761699304</v>
      </c>
      <c r="H393" s="1">
        <v>299020768</v>
      </c>
      <c r="I393" s="1">
        <v>946</v>
      </c>
      <c r="J393" s="1">
        <v>8097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81185</v>
      </c>
      <c r="Q393" s="1">
        <v>272961</v>
      </c>
      <c r="R393" s="1">
        <v>84947</v>
      </c>
      <c r="S393" s="1">
        <v>5</v>
      </c>
      <c r="T393" s="1">
        <v>18</v>
      </c>
      <c r="U393" s="1">
        <v>77</v>
      </c>
    </row>
    <row r="394" spans="3:21">
      <c r="C394" s="2">
        <v>42620.485462963</v>
      </c>
      <c r="D394" s="1">
        <v>0</v>
      </c>
      <c r="E394" s="1">
        <v>0</v>
      </c>
      <c r="F394" s="1">
        <v>0</v>
      </c>
      <c r="G394" s="1">
        <v>761841040</v>
      </c>
      <c r="H394" s="1">
        <v>299235824</v>
      </c>
      <c r="I394" s="1">
        <v>1562</v>
      </c>
      <c r="J394" s="1">
        <v>23358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75896</v>
      </c>
      <c r="Q394" s="1">
        <v>402583</v>
      </c>
      <c r="R394" s="1">
        <v>86762</v>
      </c>
      <c r="S394" s="1">
        <v>5</v>
      </c>
      <c r="T394" s="1">
        <v>8</v>
      </c>
      <c r="U394" s="1">
        <v>87</v>
      </c>
    </row>
    <row r="395" spans="3:21">
      <c r="C395" s="2">
        <v>42620.485474537</v>
      </c>
      <c r="D395" s="1">
        <v>1</v>
      </c>
      <c r="E395" s="1">
        <v>0</v>
      </c>
      <c r="F395" s="1">
        <v>0</v>
      </c>
      <c r="G395" s="1">
        <v>761846712</v>
      </c>
      <c r="H395" s="1">
        <v>299214816</v>
      </c>
      <c r="I395" s="1">
        <v>912</v>
      </c>
      <c r="J395" s="1">
        <v>9389</v>
      </c>
      <c r="K395" s="1">
        <v>8</v>
      </c>
      <c r="L395" s="1">
        <v>0</v>
      </c>
      <c r="M395" s="1">
        <v>0</v>
      </c>
      <c r="N395" s="1">
        <v>0</v>
      </c>
      <c r="O395" s="1">
        <v>0</v>
      </c>
      <c r="P395" s="1">
        <v>53988</v>
      </c>
      <c r="Q395" s="1">
        <v>259792</v>
      </c>
      <c r="R395" s="1">
        <v>56509</v>
      </c>
      <c r="S395" s="1">
        <v>5</v>
      </c>
      <c r="T395" s="1">
        <v>6</v>
      </c>
      <c r="U395" s="1">
        <v>89</v>
      </c>
    </row>
    <row r="396" spans="3:21">
      <c r="C396" s="2">
        <v>42620.4854861111</v>
      </c>
      <c r="D396" s="1">
        <v>1</v>
      </c>
      <c r="E396" s="1">
        <v>0</v>
      </c>
      <c r="F396" s="1">
        <v>0</v>
      </c>
      <c r="G396" s="1">
        <v>761870640</v>
      </c>
      <c r="H396" s="1">
        <v>299185720</v>
      </c>
      <c r="I396" s="1">
        <v>72</v>
      </c>
      <c r="J396" s="1">
        <v>859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57753</v>
      </c>
      <c r="Q396" s="1">
        <v>294845</v>
      </c>
      <c r="R396" s="1">
        <v>63455</v>
      </c>
      <c r="S396" s="1">
        <v>4</v>
      </c>
      <c r="T396" s="1">
        <v>6</v>
      </c>
      <c r="U396" s="1">
        <v>90</v>
      </c>
    </row>
    <row r="397" spans="3:21">
      <c r="C397" s="2">
        <v>42620.4854976852</v>
      </c>
      <c r="D397" s="1">
        <v>1</v>
      </c>
      <c r="E397" s="1">
        <v>0</v>
      </c>
      <c r="F397" s="1">
        <v>0</v>
      </c>
      <c r="G397" s="1">
        <v>762014008</v>
      </c>
      <c r="H397" s="1">
        <v>299325696</v>
      </c>
      <c r="I397" s="1">
        <v>766</v>
      </c>
      <c r="J397" s="1">
        <v>7785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72407</v>
      </c>
      <c r="Q397" s="1">
        <v>301439</v>
      </c>
      <c r="R397" s="1">
        <v>83454</v>
      </c>
      <c r="S397" s="1">
        <v>4</v>
      </c>
      <c r="T397" s="1">
        <v>8</v>
      </c>
      <c r="U397" s="1">
        <v>88</v>
      </c>
    </row>
    <row r="398" spans="3:21">
      <c r="C398" s="2">
        <v>42620.4855092593</v>
      </c>
      <c r="D398" s="1">
        <v>1</v>
      </c>
      <c r="E398" s="1">
        <v>0</v>
      </c>
      <c r="F398" s="1">
        <v>0</v>
      </c>
      <c r="G398" s="1">
        <v>762010176</v>
      </c>
      <c r="H398" s="1">
        <v>299321984</v>
      </c>
      <c r="I398" s="1">
        <v>207</v>
      </c>
      <c r="J398" s="1">
        <v>3089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78829</v>
      </c>
      <c r="Q398" s="1">
        <v>296696</v>
      </c>
      <c r="R398" s="1">
        <v>93030</v>
      </c>
      <c r="S398" s="1">
        <v>4</v>
      </c>
      <c r="T398" s="1">
        <v>10</v>
      </c>
      <c r="U398" s="1">
        <v>86</v>
      </c>
    </row>
    <row r="399" spans="3:21">
      <c r="C399" s="2">
        <v>42620.4855208333</v>
      </c>
      <c r="D399" s="1">
        <v>2</v>
      </c>
      <c r="E399" s="1">
        <v>0</v>
      </c>
      <c r="F399" s="1">
        <v>0</v>
      </c>
      <c r="G399" s="1">
        <v>761944248</v>
      </c>
      <c r="H399" s="1">
        <v>299296776</v>
      </c>
      <c r="I399" s="1">
        <v>2524</v>
      </c>
      <c r="J399" s="1">
        <v>19273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76340</v>
      </c>
      <c r="Q399" s="1">
        <v>345153</v>
      </c>
      <c r="R399" s="1">
        <v>90431</v>
      </c>
      <c r="S399" s="1">
        <v>4</v>
      </c>
      <c r="T399" s="1">
        <v>9</v>
      </c>
      <c r="U399" s="1">
        <v>86</v>
      </c>
    </row>
    <row r="400" spans="3:21">
      <c r="C400" s="2">
        <v>42620.4855324074</v>
      </c>
      <c r="D400" s="1">
        <v>0</v>
      </c>
      <c r="E400" s="1">
        <v>1</v>
      </c>
      <c r="F400" s="1">
        <v>0</v>
      </c>
      <c r="G400" s="1">
        <v>761910032</v>
      </c>
      <c r="H400" s="1">
        <v>299223352</v>
      </c>
      <c r="I400" s="1">
        <v>2029</v>
      </c>
      <c r="J400" s="1">
        <v>19806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76265</v>
      </c>
      <c r="Q400" s="1">
        <v>359572</v>
      </c>
      <c r="R400" s="1">
        <v>87398</v>
      </c>
      <c r="S400" s="1">
        <v>5</v>
      </c>
      <c r="T400" s="1">
        <v>8</v>
      </c>
      <c r="U400" s="1">
        <v>87</v>
      </c>
    </row>
    <row r="401" spans="3:21">
      <c r="C401" s="2">
        <v>42620.4855439815</v>
      </c>
      <c r="D401" s="1">
        <v>0</v>
      </c>
      <c r="E401" s="1">
        <v>0</v>
      </c>
      <c r="F401" s="1">
        <v>0</v>
      </c>
      <c r="G401" s="1">
        <v>761596776</v>
      </c>
      <c r="H401" s="1">
        <v>299021080</v>
      </c>
      <c r="I401" s="1">
        <v>6258</v>
      </c>
      <c r="J401" s="1">
        <v>13444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80916</v>
      </c>
      <c r="Q401" s="1">
        <v>373641</v>
      </c>
      <c r="R401" s="1">
        <v>92429</v>
      </c>
      <c r="S401" s="1">
        <v>5</v>
      </c>
      <c r="T401" s="1">
        <v>8</v>
      </c>
      <c r="U401" s="1">
        <v>87</v>
      </c>
    </row>
    <row r="402" spans="3:21">
      <c r="C402" s="2">
        <v>42620.4855555556</v>
      </c>
      <c r="D402" s="1">
        <v>0</v>
      </c>
      <c r="E402" s="1">
        <v>1</v>
      </c>
      <c r="F402" s="1">
        <v>0</v>
      </c>
      <c r="G402" s="1">
        <v>761638792</v>
      </c>
      <c r="H402" s="1">
        <v>298965120</v>
      </c>
      <c r="I402" s="1">
        <v>8228</v>
      </c>
      <c r="J402" s="1">
        <v>9131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83096</v>
      </c>
      <c r="Q402" s="1">
        <v>295165</v>
      </c>
      <c r="R402" s="1">
        <v>84276</v>
      </c>
      <c r="S402" s="1">
        <v>4</v>
      </c>
      <c r="T402" s="1">
        <v>30</v>
      </c>
      <c r="U402" s="1">
        <v>65</v>
      </c>
    </row>
    <row r="403" spans="3:21">
      <c r="C403" s="2">
        <v>42620.4855671296</v>
      </c>
      <c r="D403" s="1">
        <v>50</v>
      </c>
      <c r="E403" s="1">
        <v>0</v>
      </c>
      <c r="F403" s="1">
        <v>0</v>
      </c>
      <c r="G403" s="1">
        <v>761616912</v>
      </c>
      <c r="H403" s="1">
        <v>298849624</v>
      </c>
      <c r="I403" s="1">
        <v>8201</v>
      </c>
      <c r="J403" s="1">
        <v>10384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62033</v>
      </c>
      <c r="Q403" s="1">
        <v>277590</v>
      </c>
      <c r="R403" s="1">
        <v>49429</v>
      </c>
      <c r="S403" s="1">
        <v>4</v>
      </c>
      <c r="T403" s="1">
        <v>24</v>
      </c>
      <c r="U403" s="1">
        <v>71</v>
      </c>
    </row>
    <row r="404" spans="3:21">
      <c r="C404" s="2">
        <v>42620.4855787037</v>
      </c>
      <c r="D404" s="1">
        <v>1</v>
      </c>
      <c r="E404" s="1">
        <v>1</v>
      </c>
      <c r="F404" s="1">
        <v>0</v>
      </c>
      <c r="G404" s="1">
        <v>761577928</v>
      </c>
      <c r="H404" s="1">
        <v>298738520</v>
      </c>
      <c r="I404" s="1">
        <v>8154</v>
      </c>
      <c r="J404" s="1">
        <v>9230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74530</v>
      </c>
      <c r="Q404" s="1">
        <v>350383</v>
      </c>
      <c r="R404" s="1">
        <v>84590</v>
      </c>
      <c r="S404" s="1">
        <v>4</v>
      </c>
      <c r="T404" s="1">
        <v>9</v>
      </c>
      <c r="U404" s="1">
        <v>87</v>
      </c>
    </row>
    <row r="405" spans="3:21">
      <c r="C405" s="2">
        <v>42620.4855902778</v>
      </c>
      <c r="D405" s="1">
        <v>1</v>
      </c>
      <c r="E405" s="1">
        <v>0</v>
      </c>
      <c r="F405" s="1">
        <v>0</v>
      </c>
      <c r="G405" s="1">
        <v>761469080</v>
      </c>
      <c r="H405" s="1">
        <v>298633056</v>
      </c>
      <c r="I405" s="1">
        <v>9077</v>
      </c>
      <c r="J405" s="1">
        <v>17405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75721</v>
      </c>
      <c r="Q405" s="1">
        <v>392173</v>
      </c>
      <c r="R405" s="1">
        <v>83070</v>
      </c>
      <c r="S405" s="1">
        <v>5</v>
      </c>
      <c r="T405" s="1">
        <v>8</v>
      </c>
      <c r="U405" s="1">
        <v>87</v>
      </c>
    </row>
    <row r="406" spans="3:21">
      <c r="C406" s="2">
        <v>42620.4856018519</v>
      </c>
      <c r="D406" s="1">
        <v>0</v>
      </c>
      <c r="E406" s="1">
        <v>0</v>
      </c>
      <c r="F406" s="1">
        <v>0</v>
      </c>
      <c r="G406" s="1">
        <v>761272960</v>
      </c>
      <c r="H406" s="1">
        <v>298409208</v>
      </c>
      <c r="I406" s="1">
        <v>2650</v>
      </c>
      <c r="J406" s="1">
        <v>16992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65064</v>
      </c>
      <c r="Q406" s="1">
        <v>427840</v>
      </c>
      <c r="R406" s="1">
        <v>66911</v>
      </c>
      <c r="S406" s="1">
        <v>5</v>
      </c>
      <c r="T406" s="1">
        <v>7</v>
      </c>
      <c r="U406" s="1">
        <v>88</v>
      </c>
    </row>
    <row r="407" spans="3:21">
      <c r="C407" s="2">
        <v>42620.4856134259</v>
      </c>
      <c r="D407" s="1">
        <v>1</v>
      </c>
      <c r="E407" s="1">
        <v>0</v>
      </c>
      <c r="F407" s="1">
        <v>0</v>
      </c>
      <c r="G407" s="1">
        <v>761177168</v>
      </c>
      <c r="H407" s="1">
        <v>298281776</v>
      </c>
      <c r="I407" s="1">
        <v>1139</v>
      </c>
      <c r="J407" s="1">
        <v>11851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66120</v>
      </c>
      <c r="Q407" s="1">
        <v>364547</v>
      </c>
      <c r="R407" s="1">
        <v>67918</v>
      </c>
      <c r="S407" s="1">
        <v>5</v>
      </c>
      <c r="T407" s="1">
        <v>7</v>
      </c>
      <c r="U407" s="1">
        <v>88</v>
      </c>
    </row>
    <row r="408" spans="3:21">
      <c r="C408" s="2">
        <v>42620.485625</v>
      </c>
      <c r="D408" s="1">
        <v>1</v>
      </c>
      <c r="E408" s="1">
        <v>1</v>
      </c>
      <c r="F408" s="1">
        <v>0</v>
      </c>
      <c r="G408" s="1">
        <v>761152264</v>
      </c>
      <c r="H408" s="1">
        <v>298251224</v>
      </c>
      <c r="I408" s="1">
        <v>620</v>
      </c>
      <c r="J408" s="1">
        <v>6244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66029</v>
      </c>
      <c r="Q408" s="1">
        <v>377553</v>
      </c>
      <c r="R408" s="1">
        <v>67087</v>
      </c>
      <c r="S408" s="1">
        <v>5</v>
      </c>
      <c r="T408" s="1">
        <v>7</v>
      </c>
      <c r="U408" s="1">
        <v>88</v>
      </c>
    </row>
    <row r="409" spans="3:21">
      <c r="C409" s="2">
        <v>42620.4856365741</v>
      </c>
      <c r="D409" s="1">
        <v>0</v>
      </c>
      <c r="E409" s="1">
        <v>0</v>
      </c>
      <c r="F409" s="1">
        <v>0</v>
      </c>
      <c r="G409" s="1">
        <v>761147936</v>
      </c>
      <c r="H409" s="1">
        <v>298271912</v>
      </c>
      <c r="I409" s="1">
        <v>371</v>
      </c>
      <c r="J409" s="1">
        <v>4877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72953</v>
      </c>
      <c r="Q409" s="1">
        <v>396851</v>
      </c>
      <c r="R409" s="1">
        <v>75272</v>
      </c>
      <c r="S409" s="1">
        <v>5</v>
      </c>
      <c r="T409" s="1">
        <v>7</v>
      </c>
      <c r="U409" s="1">
        <v>88</v>
      </c>
    </row>
    <row r="410" spans="3:21">
      <c r="C410" s="2">
        <v>42620.4856481481</v>
      </c>
      <c r="D410" s="1">
        <v>1</v>
      </c>
      <c r="E410" s="1">
        <v>1</v>
      </c>
      <c r="F410" s="1">
        <v>0</v>
      </c>
      <c r="G410" s="1">
        <v>761675664</v>
      </c>
      <c r="H410" s="1">
        <v>298751056</v>
      </c>
      <c r="I410" s="1">
        <v>1400</v>
      </c>
      <c r="J410" s="1">
        <v>7692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62495</v>
      </c>
      <c r="Q410" s="1">
        <v>421416</v>
      </c>
      <c r="R410" s="1">
        <v>65752</v>
      </c>
      <c r="S410" s="1">
        <v>5</v>
      </c>
      <c r="T410" s="1">
        <v>6</v>
      </c>
      <c r="U410" s="1">
        <v>89</v>
      </c>
    </row>
    <row r="411" spans="3:21">
      <c r="C411" s="2">
        <v>42620.4856597222</v>
      </c>
      <c r="D411" s="1">
        <v>0</v>
      </c>
      <c r="E411" s="1">
        <v>0</v>
      </c>
      <c r="F411" s="1">
        <v>0</v>
      </c>
      <c r="G411" s="1">
        <v>761677704</v>
      </c>
      <c r="H411" s="1">
        <v>298801360</v>
      </c>
      <c r="I411" s="1">
        <v>91</v>
      </c>
      <c r="J411" s="1">
        <v>2554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66427</v>
      </c>
      <c r="Q411" s="1">
        <v>390641</v>
      </c>
      <c r="R411" s="1">
        <v>69802</v>
      </c>
      <c r="S411" s="1">
        <v>5</v>
      </c>
      <c r="T411" s="1">
        <v>7</v>
      </c>
      <c r="U411" s="1">
        <v>88</v>
      </c>
    </row>
    <row r="412" spans="3:21">
      <c r="C412" s="2">
        <v>42620.4856712963</v>
      </c>
      <c r="D412" s="1">
        <v>1</v>
      </c>
      <c r="E412" s="1">
        <v>1</v>
      </c>
      <c r="F412" s="1">
        <v>0</v>
      </c>
      <c r="G412" s="1">
        <v>761612952</v>
      </c>
      <c r="H412" s="1">
        <v>298782344</v>
      </c>
      <c r="I412" s="1">
        <v>2182</v>
      </c>
      <c r="J412" s="1">
        <v>26202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76982</v>
      </c>
      <c r="Q412" s="1">
        <v>488537</v>
      </c>
      <c r="R412" s="1">
        <v>93713</v>
      </c>
      <c r="S412" s="1">
        <v>6</v>
      </c>
      <c r="T412" s="1">
        <v>9</v>
      </c>
      <c r="U412" s="1">
        <v>85</v>
      </c>
    </row>
    <row r="413" spans="3:21">
      <c r="C413" s="2" t="s">
        <v>13</v>
      </c>
      <c r="D413" s="1">
        <f>SUBTOTAL(101,[r])</f>
        <v>0</v>
      </c>
      <c r="E413" s="1">
        <f>SUBTOTAL(101,[b])</f>
        <v>0</v>
      </c>
      <c r="F413" s="1">
        <f>SUBTOTAL(101,[w])</f>
        <v>0</v>
      </c>
      <c r="G413" s="1">
        <f>SUBTOTAL(101,[swap])</f>
        <v>0</v>
      </c>
      <c r="H413" s="1">
        <f>SUBTOTAL(101,[free])</f>
        <v>0</v>
      </c>
      <c r="I413" s="1">
        <f>SUBTOTAL(101,[re])</f>
        <v>0</v>
      </c>
      <c r="J413" s="1">
        <f>SUBTOTAL(101,[mf])</f>
        <v>0</v>
      </c>
      <c r="K413" s="1">
        <f>SUBTOTAL(101,[pi])</f>
        <v>0</v>
      </c>
      <c r="L413" s="1">
        <f>SUBTOTAL(101,[po])</f>
        <v>0</v>
      </c>
      <c r="M413" s="1">
        <f>SUBTOTAL(101,[fr])</f>
        <v>0</v>
      </c>
      <c r="N413" s="1">
        <f>SUBTOTAL(101,[de])</f>
        <v>0</v>
      </c>
      <c r="O413" s="1">
        <f>SUBTOTAL(101,[sr])</f>
        <v>0</v>
      </c>
      <c r="P413" s="1">
        <f>SUBTOTAL(101,[in])</f>
        <v>0</v>
      </c>
      <c r="Q413" s="1">
        <f>SUBTOTAL(101,[syscall])</f>
        <v>0</v>
      </c>
      <c r="R413" s="1">
        <f>SUBTOTAL(101,[cs])</f>
        <v>0</v>
      </c>
      <c r="S413" s="1">
        <f>SUBTOTAL(101,[us])</f>
        <v>0</v>
      </c>
      <c r="T413" s="1">
        <f>SUBTOTAL(101,[sy])</f>
        <v>0</v>
      </c>
      <c r="U413" s="1">
        <f>SUBTOTAL(101,[id])</f>
        <v>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C20:W419"/>
  <sheetViews>
    <sheetView workbookViewId="0"/>
  </sheetViews>
  <sheetFormatPr defaultRowHeight="15"/>
  <cols>
    <col min="3" max="3" width="18.7109375" customWidth="1"/>
    <col min="4" max="13" width="10.7109375" customWidth="1"/>
    <col min="15" max="24" width="10.7109375" customWidth="1"/>
  </cols>
  <sheetData>
    <row r="20" spans="3:12">
      <c r="C20" t="s">
        <v>44</v>
      </c>
    </row>
    <row r="21" spans="3:12">
      <c r="C21" t="s">
        <v>1</v>
      </c>
      <c r="D21" t="s">
        <v>45</v>
      </c>
      <c r="E21" t="s">
        <v>46</v>
      </c>
      <c r="F21" t="s">
        <v>47</v>
      </c>
      <c r="G21" t="s">
        <v>48</v>
      </c>
      <c r="H21" t="s">
        <v>49</v>
      </c>
      <c r="I21" t="s">
        <v>50</v>
      </c>
      <c r="J21" t="s">
        <v>51</v>
      </c>
      <c r="K21" t="s">
        <v>52</v>
      </c>
      <c r="L21" t="s">
        <v>53</v>
      </c>
    </row>
    <row r="22" spans="3:12">
      <c r="C22" s="1" t="s">
        <v>11</v>
      </c>
      <c r="D22" s="1" t="s">
        <v>54</v>
      </c>
      <c r="E22" s="1">
        <f>COUNT(NIC.aggr1guds.847c8e32.tegu.2016.09.07.11.03.56[rKB/s])</f>
        <v>0</v>
      </c>
      <c r="F22" s="1">
        <f>COUNT(NIC.aggr1guds.847c8e32.tegu.2016.09.07.11.03.56[wKB/s])</f>
        <v>0</v>
      </c>
      <c r="G22" s="1">
        <f>COUNT(NIC.aggr1guds.847c8e32.tegu.2016.09.07.11.03.56[rPk/s])</f>
        <v>0</v>
      </c>
      <c r="H22" s="1">
        <f>COUNT(NIC.aggr1guds.847c8e32.tegu.2016.09.07.11.03.56[wPk/s])</f>
        <v>0</v>
      </c>
      <c r="I22" s="1">
        <f>COUNT(NIC.aggr1guds.847c8e32.tegu.2016.09.07.11.03.56[rAvs])</f>
        <v>0</v>
      </c>
      <c r="J22" s="1">
        <f>COUNT(NIC.aggr1guds.847c8e32.tegu.2016.09.07.11.03.56[wAvs])</f>
        <v>0</v>
      </c>
      <c r="K22" s="1">
        <f>COUNT(NIC.aggr1guds.847c8e32.tegu.2016.09.07.11.03.56[%Util])</f>
        <v>0</v>
      </c>
      <c r="L22" s="1">
        <f>COUNT(NIC.aggr1guds.847c8e32.tegu.2016.09.07.11.03.56[Sat])</f>
        <v>0</v>
      </c>
    </row>
    <row r="23" spans="3:12">
      <c r="C23" s="1" t="s">
        <v>13</v>
      </c>
      <c r="D23" s="1" t="s">
        <v>54</v>
      </c>
      <c r="E23" s="1">
        <f>AVERAGE(NIC.aggr1guds.847c8e32.tegu.2016.09.07.11.03.56[rKB/s])</f>
        <v>0</v>
      </c>
      <c r="F23" s="1">
        <f>AVERAGE(NIC.aggr1guds.847c8e32.tegu.2016.09.07.11.03.56[wKB/s])</f>
        <v>0</v>
      </c>
      <c r="G23" s="1">
        <f>AVERAGE(NIC.aggr1guds.847c8e32.tegu.2016.09.07.11.03.56[rPk/s])</f>
        <v>0</v>
      </c>
      <c r="H23" s="1">
        <f>AVERAGE(NIC.aggr1guds.847c8e32.tegu.2016.09.07.11.03.56[wPk/s])</f>
        <v>0</v>
      </c>
      <c r="I23" s="1">
        <f>AVERAGE(NIC.aggr1guds.847c8e32.tegu.2016.09.07.11.03.56[rAvs])</f>
        <v>0</v>
      </c>
      <c r="J23" s="1">
        <f>AVERAGE(NIC.aggr1guds.847c8e32.tegu.2016.09.07.11.03.56[wAvs])</f>
        <v>0</v>
      </c>
      <c r="K23" s="1">
        <f>AVERAGE(NIC.aggr1guds.847c8e32.tegu.2016.09.07.11.03.56[%Util])</f>
        <v>0</v>
      </c>
      <c r="L23" s="1">
        <f>AVERAGE(NIC.aggr1guds.847c8e32.tegu.2016.09.07.11.03.56[Sat])</f>
        <v>0</v>
      </c>
    </row>
    <row r="24" spans="3:12">
      <c r="C24" s="1" t="s">
        <v>14</v>
      </c>
      <c r="D24" s="1" t="s">
        <v>54</v>
      </c>
      <c r="E24" s="1">
        <f>PERCENTILE(NIC.aggr1guds.847c8e32.tegu.2016.09.07.11.03.56[rKB/s],.80)</f>
        <v>0</v>
      </c>
      <c r="F24" s="1">
        <f>PERCENTILE(NIC.aggr1guds.847c8e32.tegu.2016.09.07.11.03.56[wKB/s],.80)</f>
        <v>0</v>
      </c>
      <c r="G24" s="1">
        <f>PERCENTILE(NIC.aggr1guds.847c8e32.tegu.2016.09.07.11.03.56[rPk/s],.80)</f>
        <v>0</v>
      </c>
      <c r="H24" s="1">
        <f>PERCENTILE(NIC.aggr1guds.847c8e32.tegu.2016.09.07.11.03.56[wPk/s],.80)</f>
        <v>0</v>
      </c>
      <c r="I24" s="1">
        <f>PERCENTILE(NIC.aggr1guds.847c8e32.tegu.2016.09.07.11.03.56[rAvs],.80)</f>
        <v>0</v>
      </c>
      <c r="J24" s="1">
        <f>PERCENTILE(NIC.aggr1guds.847c8e32.tegu.2016.09.07.11.03.56[wAvs],.80)</f>
        <v>0</v>
      </c>
      <c r="K24" s="1">
        <f>PERCENTILE(NIC.aggr1guds.847c8e32.tegu.2016.09.07.11.03.56[%Util],.80)</f>
        <v>0</v>
      </c>
      <c r="L24" s="1">
        <f>PERCENTILE(NIC.aggr1guds.847c8e32.tegu.2016.09.07.11.03.56[Sat],.80)</f>
        <v>0</v>
      </c>
    </row>
    <row r="25" spans="3:12">
      <c r="C25" s="1" t="s">
        <v>15</v>
      </c>
      <c r="D25" s="1" t="s">
        <v>54</v>
      </c>
      <c r="E25" s="1">
        <f>PERCENTILE(NIC.aggr1guds.847c8e32.tegu.2016.09.07.11.03.56[rKB/s],.95)</f>
        <v>0</v>
      </c>
      <c r="F25" s="1">
        <f>PERCENTILE(NIC.aggr1guds.847c8e32.tegu.2016.09.07.11.03.56[wKB/s],.95)</f>
        <v>0</v>
      </c>
      <c r="G25" s="1">
        <f>PERCENTILE(NIC.aggr1guds.847c8e32.tegu.2016.09.07.11.03.56[rPk/s],.95)</f>
        <v>0</v>
      </c>
      <c r="H25" s="1">
        <f>PERCENTILE(NIC.aggr1guds.847c8e32.tegu.2016.09.07.11.03.56[wPk/s],.95)</f>
        <v>0</v>
      </c>
      <c r="I25" s="1">
        <f>PERCENTILE(NIC.aggr1guds.847c8e32.tegu.2016.09.07.11.03.56[rAvs],.95)</f>
        <v>0</v>
      </c>
      <c r="J25" s="1">
        <f>PERCENTILE(NIC.aggr1guds.847c8e32.tegu.2016.09.07.11.03.56[wAvs],.95)</f>
        <v>0</v>
      </c>
      <c r="K25" s="1">
        <f>PERCENTILE(NIC.aggr1guds.847c8e32.tegu.2016.09.07.11.03.56[%Util],.95)</f>
        <v>0</v>
      </c>
      <c r="L25" s="1">
        <f>PERCENTILE(NIC.aggr1guds.847c8e32.tegu.2016.09.07.11.03.56[Sat],.95)</f>
        <v>0</v>
      </c>
    </row>
    <row r="26" spans="3:12">
      <c r="C26" s="1" t="s">
        <v>16</v>
      </c>
      <c r="D26" s="1" t="s">
        <v>54</v>
      </c>
      <c r="E26" s="1">
        <f>MAXA(NIC.aggr1guds.847c8e32.tegu.2016.09.07.11.03.56[rKB/s])</f>
        <v>0</v>
      </c>
      <c r="F26" s="1">
        <f>MAXA(NIC.aggr1guds.847c8e32.tegu.2016.09.07.11.03.56[wKB/s])</f>
        <v>0</v>
      </c>
      <c r="G26" s="1">
        <f>MAXA(NIC.aggr1guds.847c8e32.tegu.2016.09.07.11.03.56[rPk/s])</f>
        <v>0</v>
      </c>
      <c r="H26" s="1">
        <f>MAXA(NIC.aggr1guds.847c8e32.tegu.2016.09.07.11.03.56[wPk/s])</f>
        <v>0</v>
      </c>
      <c r="I26" s="1">
        <f>MAXA(NIC.aggr1guds.847c8e32.tegu.2016.09.07.11.03.56[rAvs])</f>
        <v>0</v>
      </c>
      <c r="J26" s="1">
        <f>MAXA(NIC.aggr1guds.847c8e32.tegu.2016.09.07.11.03.56[wAvs])</f>
        <v>0</v>
      </c>
      <c r="K26" s="1">
        <f>MAXA(NIC.aggr1guds.847c8e32.tegu.2016.09.07.11.03.56[%Util])</f>
        <v>0</v>
      </c>
      <c r="L26" s="1">
        <f>MAXA(NIC.aggr1guds.847c8e32.tegu.2016.09.07.11.03.56[Sat])</f>
        <v>0</v>
      </c>
    </row>
    <row r="27" spans="3:12">
      <c r="C27" s="1" t="s">
        <v>17</v>
      </c>
      <c r="D27" s="1" t="s">
        <v>54</v>
      </c>
      <c r="E27" s="1">
        <f>MIN(NIC.aggr1guds.847c8e32.tegu.2016.09.07.11.03.56[rKB/s])</f>
        <v>0</v>
      </c>
      <c r="F27" s="1">
        <f>MIN(NIC.aggr1guds.847c8e32.tegu.2016.09.07.11.03.56[wKB/s])</f>
        <v>0</v>
      </c>
      <c r="G27" s="1">
        <f>MIN(NIC.aggr1guds.847c8e32.tegu.2016.09.07.11.03.56[rPk/s])</f>
        <v>0</v>
      </c>
      <c r="H27" s="1">
        <f>MIN(NIC.aggr1guds.847c8e32.tegu.2016.09.07.11.03.56[wPk/s])</f>
        <v>0</v>
      </c>
      <c r="I27" s="1">
        <f>MIN(NIC.aggr1guds.847c8e32.tegu.2016.09.07.11.03.56[rAvs])</f>
        <v>0</v>
      </c>
      <c r="J27" s="1">
        <f>MIN(NIC.aggr1guds.847c8e32.tegu.2016.09.07.11.03.56[wAvs])</f>
        <v>0</v>
      </c>
      <c r="K27" s="1">
        <f>MIN(NIC.aggr1guds.847c8e32.tegu.2016.09.07.11.03.56[%Util])</f>
        <v>0</v>
      </c>
      <c r="L27" s="1">
        <f>MIN(NIC.aggr1guds.847c8e32.tegu.2016.09.07.11.03.56[Sat])</f>
        <v>0</v>
      </c>
    </row>
    <row r="28" spans="3:12">
      <c r="C28" s="1" t="s">
        <v>11</v>
      </c>
      <c r="D28" s="1" t="s">
        <v>55</v>
      </c>
      <c r="E28" s="1">
        <f>COUNT(NIC.bge1guds.847c8e32.tegu.2016.09.07.11.03.56[rKB/s])</f>
        <v>0</v>
      </c>
      <c r="F28" s="1">
        <f>COUNT(NIC.bge1guds.847c8e32.tegu.2016.09.07.11.03.56[wKB/s])</f>
        <v>0</v>
      </c>
      <c r="G28" s="1">
        <f>COUNT(NIC.bge1guds.847c8e32.tegu.2016.09.07.11.03.56[rPk/s])</f>
        <v>0</v>
      </c>
      <c r="H28" s="1">
        <f>COUNT(NIC.bge1guds.847c8e32.tegu.2016.09.07.11.03.56[wPk/s])</f>
        <v>0</v>
      </c>
      <c r="I28" s="1">
        <f>COUNT(NIC.bge1guds.847c8e32.tegu.2016.09.07.11.03.56[rAvs])</f>
        <v>0</v>
      </c>
      <c r="J28" s="1">
        <f>COUNT(NIC.bge1guds.847c8e32.tegu.2016.09.07.11.03.56[wAvs])</f>
        <v>0</v>
      </c>
      <c r="K28" s="1">
        <f>COUNT(NIC.bge1guds.847c8e32.tegu.2016.09.07.11.03.56[%Util])</f>
        <v>0</v>
      </c>
      <c r="L28" s="1">
        <f>COUNT(NIC.bge1guds.847c8e32.tegu.2016.09.07.11.03.56[Sat])</f>
        <v>0</v>
      </c>
    </row>
    <row r="29" spans="3:12">
      <c r="C29" s="1" t="s">
        <v>13</v>
      </c>
      <c r="D29" s="1" t="s">
        <v>55</v>
      </c>
      <c r="E29" s="1">
        <f>AVERAGE(NIC.bge1guds.847c8e32.tegu.2016.09.07.11.03.56[rKB/s])</f>
        <v>0</v>
      </c>
      <c r="F29" s="1">
        <f>AVERAGE(NIC.bge1guds.847c8e32.tegu.2016.09.07.11.03.56[wKB/s])</f>
        <v>0</v>
      </c>
      <c r="G29" s="1">
        <f>AVERAGE(NIC.bge1guds.847c8e32.tegu.2016.09.07.11.03.56[rPk/s])</f>
        <v>0</v>
      </c>
      <c r="H29" s="1">
        <f>AVERAGE(NIC.bge1guds.847c8e32.tegu.2016.09.07.11.03.56[wPk/s])</f>
        <v>0</v>
      </c>
      <c r="I29" s="1">
        <f>AVERAGE(NIC.bge1guds.847c8e32.tegu.2016.09.07.11.03.56[rAvs])</f>
        <v>0</v>
      </c>
      <c r="J29" s="1">
        <f>AVERAGE(NIC.bge1guds.847c8e32.tegu.2016.09.07.11.03.56[wAvs])</f>
        <v>0</v>
      </c>
      <c r="K29" s="1">
        <f>AVERAGE(NIC.bge1guds.847c8e32.tegu.2016.09.07.11.03.56[%Util])</f>
        <v>0</v>
      </c>
      <c r="L29" s="1">
        <f>AVERAGE(NIC.bge1guds.847c8e32.tegu.2016.09.07.11.03.56[Sat])</f>
        <v>0</v>
      </c>
    </row>
    <row r="30" spans="3:12">
      <c r="C30" s="1" t="s">
        <v>14</v>
      </c>
      <c r="D30" s="1" t="s">
        <v>55</v>
      </c>
      <c r="E30" s="1">
        <f>PERCENTILE(NIC.bge1guds.847c8e32.tegu.2016.09.07.11.03.56[rKB/s],.80)</f>
        <v>0</v>
      </c>
      <c r="F30" s="1">
        <f>PERCENTILE(NIC.bge1guds.847c8e32.tegu.2016.09.07.11.03.56[wKB/s],.80)</f>
        <v>0</v>
      </c>
      <c r="G30" s="1">
        <f>PERCENTILE(NIC.bge1guds.847c8e32.tegu.2016.09.07.11.03.56[rPk/s],.80)</f>
        <v>0</v>
      </c>
      <c r="H30" s="1">
        <f>PERCENTILE(NIC.bge1guds.847c8e32.tegu.2016.09.07.11.03.56[wPk/s],.80)</f>
        <v>0</v>
      </c>
      <c r="I30" s="1">
        <f>PERCENTILE(NIC.bge1guds.847c8e32.tegu.2016.09.07.11.03.56[rAvs],.80)</f>
        <v>0</v>
      </c>
      <c r="J30" s="1">
        <f>PERCENTILE(NIC.bge1guds.847c8e32.tegu.2016.09.07.11.03.56[wAvs],.80)</f>
        <v>0</v>
      </c>
      <c r="K30" s="1">
        <f>PERCENTILE(NIC.bge1guds.847c8e32.tegu.2016.09.07.11.03.56[%Util],.80)</f>
        <v>0</v>
      </c>
      <c r="L30" s="1">
        <f>PERCENTILE(NIC.bge1guds.847c8e32.tegu.2016.09.07.11.03.56[Sat],.80)</f>
        <v>0</v>
      </c>
    </row>
    <row r="31" spans="3:12">
      <c r="C31" s="1" t="s">
        <v>15</v>
      </c>
      <c r="D31" s="1" t="s">
        <v>55</v>
      </c>
      <c r="E31" s="1">
        <f>PERCENTILE(NIC.bge1guds.847c8e32.tegu.2016.09.07.11.03.56[rKB/s],.95)</f>
        <v>0</v>
      </c>
      <c r="F31" s="1">
        <f>PERCENTILE(NIC.bge1guds.847c8e32.tegu.2016.09.07.11.03.56[wKB/s],.95)</f>
        <v>0</v>
      </c>
      <c r="G31" s="1">
        <f>PERCENTILE(NIC.bge1guds.847c8e32.tegu.2016.09.07.11.03.56[rPk/s],.95)</f>
        <v>0</v>
      </c>
      <c r="H31" s="1">
        <f>PERCENTILE(NIC.bge1guds.847c8e32.tegu.2016.09.07.11.03.56[wPk/s],.95)</f>
        <v>0</v>
      </c>
      <c r="I31" s="1">
        <f>PERCENTILE(NIC.bge1guds.847c8e32.tegu.2016.09.07.11.03.56[rAvs],.95)</f>
        <v>0</v>
      </c>
      <c r="J31" s="1">
        <f>PERCENTILE(NIC.bge1guds.847c8e32.tegu.2016.09.07.11.03.56[wAvs],.95)</f>
        <v>0</v>
      </c>
      <c r="K31" s="1">
        <f>PERCENTILE(NIC.bge1guds.847c8e32.tegu.2016.09.07.11.03.56[%Util],.95)</f>
        <v>0</v>
      </c>
      <c r="L31" s="1">
        <f>PERCENTILE(NIC.bge1guds.847c8e32.tegu.2016.09.07.11.03.56[Sat],.95)</f>
        <v>0</v>
      </c>
    </row>
    <row r="32" spans="3:12">
      <c r="C32" s="1" t="s">
        <v>16</v>
      </c>
      <c r="D32" s="1" t="s">
        <v>55</v>
      </c>
      <c r="E32" s="1">
        <f>MAXA(NIC.bge1guds.847c8e32.tegu.2016.09.07.11.03.56[rKB/s])</f>
        <v>0</v>
      </c>
      <c r="F32" s="1">
        <f>MAXA(NIC.bge1guds.847c8e32.tegu.2016.09.07.11.03.56[wKB/s])</f>
        <v>0</v>
      </c>
      <c r="G32" s="1">
        <f>MAXA(NIC.bge1guds.847c8e32.tegu.2016.09.07.11.03.56[rPk/s])</f>
        <v>0</v>
      </c>
      <c r="H32" s="1">
        <f>MAXA(NIC.bge1guds.847c8e32.tegu.2016.09.07.11.03.56[wPk/s])</f>
        <v>0</v>
      </c>
      <c r="I32" s="1">
        <f>MAXA(NIC.bge1guds.847c8e32.tegu.2016.09.07.11.03.56[rAvs])</f>
        <v>0</v>
      </c>
      <c r="J32" s="1">
        <f>MAXA(NIC.bge1guds.847c8e32.tegu.2016.09.07.11.03.56[wAvs])</f>
        <v>0</v>
      </c>
      <c r="K32" s="1">
        <f>MAXA(NIC.bge1guds.847c8e32.tegu.2016.09.07.11.03.56[%Util])</f>
        <v>0</v>
      </c>
      <c r="L32" s="1">
        <f>MAXA(NIC.bge1guds.847c8e32.tegu.2016.09.07.11.03.56[Sat])</f>
        <v>0</v>
      </c>
    </row>
    <row r="33" spans="3:23">
      <c r="C33" s="1" t="s">
        <v>17</v>
      </c>
      <c r="D33" s="1" t="s">
        <v>55</v>
      </c>
      <c r="E33" s="1">
        <f>MIN(NIC.bge1guds.847c8e32.tegu.2016.09.07.11.03.56[rKB/s])</f>
        <v>0</v>
      </c>
      <c r="F33" s="1">
        <f>MIN(NIC.bge1guds.847c8e32.tegu.2016.09.07.11.03.56[wKB/s])</f>
        <v>0</v>
      </c>
      <c r="G33" s="1">
        <f>MIN(NIC.bge1guds.847c8e32.tegu.2016.09.07.11.03.56[rPk/s])</f>
        <v>0</v>
      </c>
      <c r="H33" s="1">
        <f>MIN(NIC.bge1guds.847c8e32.tegu.2016.09.07.11.03.56[wPk/s])</f>
        <v>0</v>
      </c>
      <c r="I33" s="1">
        <f>MIN(NIC.bge1guds.847c8e32.tegu.2016.09.07.11.03.56[rAvs])</f>
        <v>0</v>
      </c>
      <c r="J33" s="1">
        <f>MIN(NIC.bge1guds.847c8e32.tegu.2016.09.07.11.03.56[wAvs])</f>
        <v>0</v>
      </c>
      <c r="K33" s="1">
        <f>MIN(NIC.bge1guds.847c8e32.tegu.2016.09.07.11.03.56[%Util])</f>
        <v>0</v>
      </c>
      <c r="L33" s="1">
        <f>MIN(NIC.bge1guds.847c8e32.tegu.2016.09.07.11.03.56[Sat])</f>
        <v>0</v>
      </c>
    </row>
    <row r="37" spans="3:23">
      <c r="D37" t="s">
        <v>56</v>
      </c>
      <c r="O37" t="s">
        <v>58</v>
      </c>
    </row>
    <row r="38" spans="3:23">
      <c r="D38" t="s">
        <v>57</v>
      </c>
      <c r="E38" t="s">
        <v>46</v>
      </c>
      <c r="F38" t="s">
        <v>47</v>
      </c>
      <c r="G38" t="s">
        <v>48</v>
      </c>
      <c r="H38" t="s">
        <v>49</v>
      </c>
      <c r="I38" t="s">
        <v>50</v>
      </c>
      <c r="J38" t="s">
        <v>51</v>
      </c>
      <c r="K38" t="s">
        <v>52</v>
      </c>
      <c r="L38" t="s">
        <v>53</v>
      </c>
      <c r="O38" t="s">
        <v>57</v>
      </c>
      <c r="P38" t="s">
        <v>46</v>
      </c>
      <c r="Q38" t="s">
        <v>47</v>
      </c>
      <c r="R38" t="s">
        <v>48</v>
      </c>
      <c r="S38" t="s">
        <v>49</v>
      </c>
      <c r="T38" t="s">
        <v>50</v>
      </c>
      <c r="U38" t="s">
        <v>51</v>
      </c>
      <c r="V38" t="s">
        <v>52</v>
      </c>
      <c r="W38" t="s">
        <v>53</v>
      </c>
    </row>
    <row r="39" spans="3:23">
      <c r="D39" s="2">
        <v>42620.4616550926</v>
      </c>
      <c r="E39" s="1">
        <v>59703.8</v>
      </c>
      <c r="F39" s="1">
        <v>138260</v>
      </c>
      <c r="G39" s="1">
        <v>64077.1</v>
      </c>
      <c r="H39" s="1">
        <v>118705</v>
      </c>
      <c r="I39" s="1">
        <v>954.1</v>
      </c>
      <c r="J39" s="1">
        <v>1192.7</v>
      </c>
      <c r="K39" s="1">
        <v>16.22</v>
      </c>
      <c r="L39" s="1">
        <v>0</v>
      </c>
      <c r="O39" s="2">
        <v>42620.4616550926</v>
      </c>
      <c r="P39" s="1">
        <v>101</v>
      </c>
      <c r="Q39" s="1">
        <v>104529</v>
      </c>
      <c r="R39" s="1">
        <v>1616.6</v>
      </c>
      <c r="S39" s="1">
        <v>71130.6</v>
      </c>
      <c r="T39" s="1">
        <v>64</v>
      </c>
      <c r="U39" s="1">
        <v>1504.8</v>
      </c>
      <c r="V39" s="1">
        <v>85.71</v>
      </c>
      <c r="W39" s="1">
        <v>0</v>
      </c>
    </row>
    <row r="40" spans="3:23">
      <c r="D40" s="2">
        <v>42620.4616666667</v>
      </c>
      <c r="E40" s="1">
        <v>67693.3</v>
      </c>
      <c r="F40" s="1">
        <v>114827</v>
      </c>
      <c r="G40" s="1">
        <v>69887.9</v>
      </c>
      <c r="H40" s="1">
        <v>107735</v>
      </c>
      <c r="I40" s="1">
        <v>991.8</v>
      </c>
      <c r="J40" s="1">
        <v>1091.4</v>
      </c>
      <c r="K40" s="1">
        <v>14.95</v>
      </c>
      <c r="L40" s="1">
        <v>0</v>
      </c>
      <c r="O40" s="2">
        <v>42620.4616666667</v>
      </c>
      <c r="P40" s="1">
        <v>48.61</v>
      </c>
      <c r="Q40" s="1">
        <v>50235.9</v>
      </c>
      <c r="R40" s="1">
        <v>777.8</v>
      </c>
      <c r="S40" s="1">
        <v>34170.8</v>
      </c>
      <c r="T40" s="1">
        <v>64</v>
      </c>
      <c r="U40" s="1">
        <v>1505.4</v>
      </c>
      <c r="V40" s="1">
        <v>41.19</v>
      </c>
      <c r="W40" s="1">
        <v>0</v>
      </c>
    </row>
    <row r="41" spans="3:23">
      <c r="D41" s="2">
        <v>42620.4616782407</v>
      </c>
      <c r="E41" s="1">
        <v>20189.1</v>
      </c>
      <c r="F41" s="1">
        <v>135006</v>
      </c>
      <c r="G41" s="1">
        <v>37054.7</v>
      </c>
      <c r="H41" s="1">
        <v>102333</v>
      </c>
      <c r="I41" s="1">
        <v>557.9</v>
      </c>
      <c r="J41" s="1">
        <v>1350.9</v>
      </c>
      <c r="K41" s="1">
        <v>12.71</v>
      </c>
      <c r="L41" s="1">
        <v>0</v>
      </c>
      <c r="O41" s="2">
        <v>42620.4616782407</v>
      </c>
      <c r="P41" s="1">
        <v>49.67</v>
      </c>
      <c r="Q41" s="1">
        <v>51444.9</v>
      </c>
      <c r="R41" s="1">
        <v>794.7</v>
      </c>
      <c r="S41" s="1">
        <v>35021</v>
      </c>
      <c r="T41" s="1">
        <v>64</v>
      </c>
      <c r="U41" s="1">
        <v>1504.2</v>
      </c>
      <c r="V41" s="1">
        <v>42.18</v>
      </c>
      <c r="W41" s="1">
        <v>0</v>
      </c>
    </row>
    <row r="42" spans="3:23">
      <c r="D42" s="2">
        <v>42620.4616898148</v>
      </c>
      <c r="E42" s="1">
        <v>23310.8</v>
      </c>
      <c r="F42" s="1">
        <v>122537</v>
      </c>
      <c r="G42" s="1">
        <v>39226.3</v>
      </c>
      <c r="H42" s="1">
        <v>94843.2</v>
      </c>
      <c r="I42" s="1">
        <v>608.5</v>
      </c>
      <c r="J42" s="1">
        <v>1323</v>
      </c>
      <c r="K42" s="1">
        <v>11.95</v>
      </c>
      <c r="L42" s="1">
        <v>0</v>
      </c>
      <c r="O42" s="2">
        <v>42620.4616898148</v>
      </c>
      <c r="P42" s="1">
        <v>52.8</v>
      </c>
      <c r="Q42" s="1">
        <v>54591.1</v>
      </c>
      <c r="R42" s="1">
        <v>843.9</v>
      </c>
      <c r="S42" s="1">
        <v>37159.2</v>
      </c>
      <c r="T42" s="1">
        <v>64.07</v>
      </c>
      <c r="U42" s="1">
        <v>1504.4</v>
      </c>
      <c r="V42" s="1">
        <v>44.76</v>
      </c>
      <c r="W42" s="1">
        <v>0</v>
      </c>
    </row>
    <row r="43" spans="3:23">
      <c r="D43" s="2">
        <v>42620.4617013889</v>
      </c>
      <c r="E43" s="1">
        <v>20807.6</v>
      </c>
      <c r="F43" s="1">
        <v>121070</v>
      </c>
      <c r="G43" s="1">
        <v>37658.5</v>
      </c>
      <c r="H43" s="1">
        <v>95526.3</v>
      </c>
      <c r="I43" s="1">
        <v>565.8</v>
      </c>
      <c r="J43" s="1">
        <v>1297.8</v>
      </c>
      <c r="K43" s="1">
        <v>11.62</v>
      </c>
      <c r="L43" s="1">
        <v>0</v>
      </c>
      <c r="O43" s="2">
        <v>42620.4617013889</v>
      </c>
      <c r="P43" s="1">
        <v>6.19</v>
      </c>
      <c r="Q43" s="1">
        <v>6491.6</v>
      </c>
      <c r="R43" s="1">
        <v>99.85</v>
      </c>
      <c r="S43" s="1">
        <v>4406.9</v>
      </c>
      <c r="T43" s="1">
        <v>63.43</v>
      </c>
      <c r="U43" s="1">
        <v>1508.4</v>
      </c>
      <c r="V43" s="1">
        <v>5.32</v>
      </c>
      <c r="W43" s="1">
        <v>0</v>
      </c>
    </row>
    <row r="44" spans="3:23">
      <c r="D44" s="2">
        <v>42620.461712963</v>
      </c>
      <c r="E44" s="1">
        <v>18342.1</v>
      </c>
      <c r="F44" s="1">
        <v>129409</v>
      </c>
      <c r="G44" s="1">
        <v>38384</v>
      </c>
      <c r="H44" s="1">
        <v>101521</v>
      </c>
      <c r="I44" s="1">
        <v>489.3</v>
      </c>
      <c r="J44" s="1">
        <v>1305.3</v>
      </c>
      <c r="K44" s="1">
        <v>12.1</v>
      </c>
      <c r="L44" s="1">
        <v>0</v>
      </c>
      <c r="O44" s="2">
        <v>42620.461712963</v>
      </c>
      <c r="P44" s="1">
        <v>50.99</v>
      </c>
      <c r="Q44" s="1">
        <v>52746.4</v>
      </c>
      <c r="R44" s="1">
        <v>815.8</v>
      </c>
      <c r="S44" s="1">
        <v>35870.2</v>
      </c>
      <c r="T44" s="1">
        <v>64</v>
      </c>
      <c r="U44" s="1">
        <v>1505.8</v>
      </c>
      <c r="V44" s="1">
        <v>43.25</v>
      </c>
      <c r="W44" s="1">
        <v>0</v>
      </c>
    </row>
    <row r="45" spans="3:23">
      <c r="D45" s="2">
        <v>42620.461724537</v>
      </c>
      <c r="E45" s="1">
        <v>17076.9</v>
      </c>
      <c r="F45" s="1">
        <v>124901</v>
      </c>
      <c r="G45" s="1">
        <v>33773.4</v>
      </c>
      <c r="H45" s="1">
        <v>95756.7</v>
      </c>
      <c r="I45" s="1">
        <v>517.8</v>
      </c>
      <c r="J45" s="1">
        <v>1335.7</v>
      </c>
      <c r="K45" s="1">
        <v>11.63</v>
      </c>
      <c r="L45" s="1">
        <v>0</v>
      </c>
      <c r="O45" s="2">
        <v>42620.461724537</v>
      </c>
      <c r="P45" s="1">
        <v>60.5</v>
      </c>
      <c r="Q45" s="1">
        <v>60452.3</v>
      </c>
      <c r="R45" s="1">
        <v>955.5</v>
      </c>
      <c r="S45" s="1">
        <v>41161.4</v>
      </c>
      <c r="T45" s="1">
        <v>64.84</v>
      </c>
      <c r="U45" s="1">
        <v>1503.9</v>
      </c>
      <c r="V45" s="1">
        <v>49.57</v>
      </c>
      <c r="W45" s="1">
        <v>0</v>
      </c>
    </row>
    <row r="46" spans="3:23">
      <c r="D46" s="2">
        <v>42620.4617361111</v>
      </c>
      <c r="E46" s="1">
        <v>17474.3</v>
      </c>
      <c r="F46" s="1">
        <v>111969</v>
      </c>
      <c r="G46" s="1">
        <v>31447.5</v>
      </c>
      <c r="H46" s="1">
        <v>86270.5</v>
      </c>
      <c r="I46" s="1">
        <v>569</v>
      </c>
      <c r="J46" s="1">
        <v>1329</v>
      </c>
      <c r="K46" s="1">
        <v>10.6</v>
      </c>
      <c r="L46" s="1">
        <v>0</v>
      </c>
      <c r="O46" s="2">
        <v>42620.4617361111</v>
      </c>
      <c r="P46" s="1">
        <v>14.93</v>
      </c>
      <c r="Q46" s="1">
        <v>14379.3</v>
      </c>
      <c r="R46" s="1">
        <v>237.9</v>
      </c>
      <c r="S46" s="1">
        <v>9786.7</v>
      </c>
      <c r="T46" s="1">
        <v>64.26</v>
      </c>
      <c r="U46" s="1">
        <v>1504.5</v>
      </c>
      <c r="V46" s="1">
        <v>11.79</v>
      </c>
      <c r="W46" s="1">
        <v>0</v>
      </c>
    </row>
    <row r="47" spans="3:23">
      <c r="D47" s="2">
        <v>42620.4617476852</v>
      </c>
      <c r="E47" s="1">
        <v>23770.5</v>
      </c>
      <c r="F47" s="1">
        <v>109130</v>
      </c>
      <c r="G47" s="1">
        <v>36686.2</v>
      </c>
      <c r="H47" s="1">
        <v>88019.6</v>
      </c>
      <c r="I47" s="1">
        <v>663.5</v>
      </c>
      <c r="J47" s="1">
        <v>1269.6</v>
      </c>
      <c r="K47" s="1">
        <v>10.89</v>
      </c>
      <c r="L47" s="1">
        <v>0</v>
      </c>
      <c r="O47" s="2">
        <v>42620.4617476852</v>
      </c>
      <c r="P47" s="1">
        <v>33.45</v>
      </c>
      <c r="Q47" s="1">
        <v>33660</v>
      </c>
      <c r="R47" s="1">
        <v>535.3</v>
      </c>
      <c r="S47" s="1">
        <v>22906.7</v>
      </c>
      <c r="T47" s="1">
        <v>64</v>
      </c>
      <c r="U47" s="1">
        <v>1504.7</v>
      </c>
      <c r="V47" s="1">
        <v>27.6</v>
      </c>
      <c r="W47" s="1">
        <v>0</v>
      </c>
    </row>
    <row r="48" spans="3:23">
      <c r="D48" s="2">
        <v>42620.4617592593</v>
      </c>
      <c r="E48" s="1">
        <v>123285</v>
      </c>
      <c r="F48" s="1">
        <v>126789</v>
      </c>
      <c r="G48" s="1">
        <v>107970</v>
      </c>
      <c r="H48" s="1">
        <v>133207</v>
      </c>
      <c r="I48" s="1">
        <v>1169.3</v>
      </c>
      <c r="J48" s="1">
        <v>974.7</v>
      </c>
      <c r="K48" s="1">
        <v>20.49</v>
      </c>
      <c r="L48" s="1">
        <v>0</v>
      </c>
      <c r="O48" s="2">
        <v>42620.4617592593</v>
      </c>
      <c r="P48" s="1">
        <v>90.83</v>
      </c>
      <c r="Q48" s="1">
        <v>85751.6</v>
      </c>
      <c r="R48" s="1">
        <v>1347.9</v>
      </c>
      <c r="S48" s="1">
        <v>58327.6</v>
      </c>
      <c r="T48" s="1">
        <v>69</v>
      </c>
      <c r="U48" s="1">
        <v>1505.5</v>
      </c>
      <c r="V48" s="1">
        <v>70.32</v>
      </c>
      <c r="W48" s="1">
        <v>0</v>
      </c>
    </row>
    <row r="49" spans="4:23">
      <c r="D49" s="2">
        <v>42620.4617708333</v>
      </c>
      <c r="E49" s="1">
        <v>27531.1</v>
      </c>
      <c r="F49" s="1">
        <v>161202</v>
      </c>
      <c r="G49" s="1">
        <v>46069.2</v>
      </c>
      <c r="H49" s="1">
        <v>124984</v>
      </c>
      <c r="I49" s="1">
        <v>611.9</v>
      </c>
      <c r="J49" s="1">
        <v>1320.7</v>
      </c>
      <c r="K49" s="1">
        <v>15.46</v>
      </c>
      <c r="L49" s="1">
        <v>0</v>
      </c>
      <c r="O49" s="2">
        <v>42620.4617708333</v>
      </c>
      <c r="P49" s="1">
        <v>58.9</v>
      </c>
      <c r="Q49" s="1">
        <v>60882.9</v>
      </c>
      <c r="R49" s="1">
        <v>942.4</v>
      </c>
      <c r="S49" s="1">
        <v>41435.2</v>
      </c>
      <c r="T49" s="1">
        <v>64</v>
      </c>
      <c r="U49" s="1">
        <v>1504.6</v>
      </c>
      <c r="V49" s="1">
        <v>49.92</v>
      </c>
      <c r="W49" s="1">
        <v>0</v>
      </c>
    </row>
    <row r="50" spans="4:23">
      <c r="D50" s="2">
        <v>42620.4617824074</v>
      </c>
      <c r="E50" s="1">
        <v>19016.5</v>
      </c>
      <c r="F50" s="1">
        <v>151478</v>
      </c>
      <c r="G50" s="1">
        <v>38451.2</v>
      </c>
      <c r="H50" s="1">
        <v>113957</v>
      </c>
      <c r="I50" s="1">
        <v>506.4</v>
      </c>
      <c r="J50" s="1">
        <v>1361.2</v>
      </c>
      <c r="K50" s="1">
        <v>13.97</v>
      </c>
      <c r="L50" s="1">
        <v>0</v>
      </c>
      <c r="O50" s="2">
        <v>42620.4617824074</v>
      </c>
      <c r="P50" s="1">
        <v>61.32</v>
      </c>
      <c r="Q50" s="1">
        <v>62792</v>
      </c>
      <c r="R50" s="1">
        <v>981.2</v>
      </c>
      <c r="S50" s="1">
        <v>42753.3</v>
      </c>
      <c r="T50" s="1">
        <v>64</v>
      </c>
      <c r="U50" s="1">
        <v>1504</v>
      </c>
      <c r="V50" s="1">
        <v>51.49</v>
      </c>
      <c r="W50" s="1">
        <v>0</v>
      </c>
    </row>
    <row r="51" spans="4:23">
      <c r="D51" s="2">
        <v>42620.4617939815</v>
      </c>
      <c r="E51" s="1">
        <v>30437.2</v>
      </c>
      <c r="F51" s="1">
        <v>154935</v>
      </c>
      <c r="G51" s="1">
        <v>49523.7</v>
      </c>
      <c r="H51" s="1">
        <v>122328</v>
      </c>
      <c r="I51" s="1">
        <v>629.3</v>
      </c>
      <c r="J51" s="1">
        <v>1297</v>
      </c>
      <c r="K51" s="1">
        <v>15.19</v>
      </c>
      <c r="L51" s="1">
        <v>0</v>
      </c>
      <c r="O51" s="2">
        <v>42620.4617939815</v>
      </c>
      <c r="P51" s="1">
        <v>22.32</v>
      </c>
      <c r="Q51" s="1">
        <v>21773.2</v>
      </c>
      <c r="R51" s="1">
        <v>355.3</v>
      </c>
      <c r="S51" s="1">
        <v>14816.1</v>
      </c>
      <c r="T51" s="1">
        <v>64.34</v>
      </c>
      <c r="U51" s="1">
        <v>1504.8</v>
      </c>
      <c r="V51" s="1">
        <v>17.85</v>
      </c>
      <c r="W51" s="1">
        <v>0</v>
      </c>
    </row>
    <row r="52" spans="4:23">
      <c r="D52" s="2">
        <v>42620.4618055556</v>
      </c>
      <c r="E52" s="1">
        <v>36596.8</v>
      </c>
      <c r="F52" s="1">
        <v>177060</v>
      </c>
      <c r="G52" s="1">
        <v>55386.8</v>
      </c>
      <c r="H52" s="1">
        <v>139986</v>
      </c>
      <c r="I52" s="1">
        <v>676.6</v>
      </c>
      <c r="J52" s="1">
        <v>1295.2</v>
      </c>
      <c r="K52" s="1">
        <v>17.5</v>
      </c>
      <c r="L52" s="1">
        <v>0</v>
      </c>
      <c r="O52" s="2">
        <v>42620.4618055556</v>
      </c>
      <c r="P52" s="1">
        <v>36.11</v>
      </c>
      <c r="Q52" s="1">
        <v>37479.2</v>
      </c>
      <c r="R52" s="1">
        <v>579.7</v>
      </c>
      <c r="S52" s="1">
        <v>25494.5</v>
      </c>
      <c r="T52" s="1">
        <v>63.79</v>
      </c>
      <c r="U52" s="1">
        <v>1505.4</v>
      </c>
      <c r="V52" s="1">
        <v>30.73</v>
      </c>
      <c r="W52" s="1">
        <v>0</v>
      </c>
    </row>
    <row r="53" spans="4:23">
      <c r="D53" s="2">
        <v>42620.4618171296</v>
      </c>
      <c r="E53" s="1">
        <v>66704</v>
      </c>
      <c r="F53" s="1">
        <v>185728</v>
      </c>
      <c r="G53" s="1">
        <v>75000.5</v>
      </c>
      <c r="H53" s="1">
        <v>154007</v>
      </c>
      <c r="I53" s="1">
        <v>910.7</v>
      </c>
      <c r="J53" s="1">
        <v>1234.9</v>
      </c>
      <c r="K53" s="1">
        <v>20.68</v>
      </c>
      <c r="L53" s="1">
        <v>0</v>
      </c>
      <c r="O53" s="2">
        <v>42620.4618171296</v>
      </c>
      <c r="P53" s="1">
        <v>43.74</v>
      </c>
      <c r="Q53" s="1">
        <v>45251.8</v>
      </c>
      <c r="R53" s="1">
        <v>699.8</v>
      </c>
      <c r="S53" s="1">
        <v>30804.1</v>
      </c>
      <c r="T53" s="1">
        <v>64</v>
      </c>
      <c r="U53" s="1">
        <v>1504.3</v>
      </c>
      <c r="V53" s="1">
        <v>37.11</v>
      </c>
      <c r="W53" s="1">
        <v>0</v>
      </c>
    </row>
    <row r="54" spans="4:23">
      <c r="D54" s="2">
        <v>42620.4618287037</v>
      </c>
      <c r="E54" s="1">
        <v>32420.1</v>
      </c>
      <c r="F54" s="1">
        <v>159532</v>
      </c>
      <c r="G54" s="1">
        <v>48803.4</v>
      </c>
      <c r="H54" s="1">
        <v>122420</v>
      </c>
      <c r="I54" s="1">
        <v>680.2</v>
      </c>
      <c r="J54" s="1">
        <v>1334.4</v>
      </c>
      <c r="K54" s="1">
        <v>15.72</v>
      </c>
      <c r="L54" s="1">
        <v>0</v>
      </c>
      <c r="O54" s="2">
        <v>42620.4618287037</v>
      </c>
      <c r="P54" s="1">
        <v>39.31</v>
      </c>
      <c r="Q54" s="1">
        <v>40672.9</v>
      </c>
      <c r="R54" s="1">
        <v>628.1</v>
      </c>
      <c r="S54" s="1">
        <v>27677.2</v>
      </c>
      <c r="T54" s="1">
        <v>64.1</v>
      </c>
      <c r="U54" s="1">
        <v>1504.8</v>
      </c>
      <c r="V54" s="1">
        <v>33.35</v>
      </c>
      <c r="W54" s="1">
        <v>0</v>
      </c>
    </row>
    <row r="55" spans="4:23">
      <c r="D55" s="2">
        <v>42620.4618402778</v>
      </c>
      <c r="E55" s="1">
        <v>143010</v>
      </c>
      <c r="F55" s="1">
        <v>145439</v>
      </c>
      <c r="G55" s="1">
        <v>125382</v>
      </c>
      <c r="H55" s="1">
        <v>153240</v>
      </c>
      <c r="I55" s="1">
        <v>1168</v>
      </c>
      <c r="J55" s="1">
        <v>971.9</v>
      </c>
      <c r="K55" s="1">
        <v>23.63</v>
      </c>
      <c r="L55" s="1">
        <v>0</v>
      </c>
      <c r="O55" s="2">
        <v>42620.4618402778</v>
      </c>
      <c r="P55" s="1">
        <v>47.91</v>
      </c>
      <c r="Q55" s="1">
        <v>49620.3</v>
      </c>
      <c r="R55" s="1">
        <v>767.5</v>
      </c>
      <c r="S55" s="1">
        <v>33708.1</v>
      </c>
      <c r="T55" s="1">
        <v>63.92</v>
      </c>
      <c r="U55" s="1">
        <v>1507.4</v>
      </c>
      <c r="V55" s="1">
        <v>40.69</v>
      </c>
      <c r="W55" s="1">
        <v>0</v>
      </c>
    </row>
    <row r="56" spans="4:23">
      <c r="D56" s="2">
        <v>42620.4618518519</v>
      </c>
      <c r="E56" s="1">
        <v>131321</v>
      </c>
      <c r="F56" s="1">
        <v>125945</v>
      </c>
      <c r="G56" s="1">
        <v>114804</v>
      </c>
      <c r="H56" s="1">
        <v>134115</v>
      </c>
      <c r="I56" s="1">
        <v>1171.3</v>
      </c>
      <c r="J56" s="1">
        <v>961.6</v>
      </c>
      <c r="K56" s="1">
        <v>21.08</v>
      </c>
      <c r="L56" s="1">
        <v>0</v>
      </c>
      <c r="O56" s="2">
        <v>42620.4618518519</v>
      </c>
      <c r="P56" s="1">
        <v>38.83</v>
      </c>
      <c r="Q56" s="1">
        <v>38591.3</v>
      </c>
      <c r="R56" s="1">
        <v>618</v>
      </c>
      <c r="S56" s="1">
        <v>26323.2</v>
      </c>
      <c r="T56" s="1">
        <v>64.34</v>
      </c>
      <c r="U56" s="1">
        <v>1501.2</v>
      </c>
      <c r="V56" s="1">
        <v>31.65</v>
      </c>
      <c r="W56" s="1">
        <v>0</v>
      </c>
    </row>
    <row r="57" spans="4:23">
      <c r="D57" s="2">
        <v>42620.4618634259</v>
      </c>
      <c r="E57" s="1">
        <v>44320.2</v>
      </c>
      <c r="F57" s="1">
        <v>127630</v>
      </c>
      <c r="G57" s="1">
        <v>55340.2</v>
      </c>
      <c r="H57" s="1">
        <v>108732</v>
      </c>
      <c r="I57" s="1">
        <v>820.1</v>
      </c>
      <c r="J57" s="1">
        <v>1202</v>
      </c>
      <c r="K57" s="1">
        <v>14.09</v>
      </c>
      <c r="L57" s="1">
        <v>0</v>
      </c>
      <c r="O57" s="2">
        <v>42620.4618634259</v>
      </c>
      <c r="P57" s="1">
        <v>10.81</v>
      </c>
      <c r="Q57" s="1">
        <v>9440</v>
      </c>
      <c r="R57" s="1">
        <v>173</v>
      </c>
      <c r="S57" s="1">
        <v>6427.3</v>
      </c>
      <c r="T57" s="1">
        <v>64.01</v>
      </c>
      <c r="U57" s="1">
        <v>1504</v>
      </c>
      <c r="V57" s="1">
        <v>7.74</v>
      </c>
      <c r="W57" s="1">
        <v>0</v>
      </c>
    </row>
    <row r="58" spans="4:23">
      <c r="D58" s="2">
        <v>42620.4629166667</v>
      </c>
      <c r="E58" s="1">
        <v>30961.6</v>
      </c>
      <c r="F58" s="1">
        <v>234338</v>
      </c>
      <c r="G58" s="1">
        <v>54055.2</v>
      </c>
      <c r="H58" s="1">
        <v>173818</v>
      </c>
      <c r="I58" s="1">
        <v>586.5</v>
      </c>
      <c r="J58" s="1">
        <v>1380.5</v>
      </c>
      <c r="K58" s="1">
        <v>21.73</v>
      </c>
      <c r="L58" s="1">
        <v>0</v>
      </c>
      <c r="O58" s="2">
        <v>42620.4629166667</v>
      </c>
      <c r="P58" s="1">
        <v>56.81</v>
      </c>
      <c r="Q58" s="1">
        <v>28714.7</v>
      </c>
      <c r="R58" s="1">
        <v>909</v>
      </c>
      <c r="S58" s="1">
        <v>19596.6</v>
      </c>
      <c r="T58" s="1">
        <v>64</v>
      </c>
      <c r="U58" s="1">
        <v>1500.5</v>
      </c>
      <c r="V58" s="1">
        <v>23.57</v>
      </c>
      <c r="W58" s="1">
        <v>0</v>
      </c>
    </row>
    <row r="59" spans="4:23">
      <c r="D59" s="2">
        <v>42620.4629282407</v>
      </c>
      <c r="E59" s="1">
        <v>34836.2</v>
      </c>
      <c r="F59" s="1">
        <v>202018</v>
      </c>
      <c r="G59" s="1">
        <v>53817.1</v>
      </c>
      <c r="H59" s="1">
        <v>154105</v>
      </c>
      <c r="I59" s="1">
        <v>662.8</v>
      </c>
      <c r="J59" s="1">
        <v>1342.4</v>
      </c>
      <c r="K59" s="1">
        <v>19.4</v>
      </c>
      <c r="L59" s="1">
        <v>0</v>
      </c>
      <c r="O59" s="2">
        <v>42620.4629282407</v>
      </c>
      <c r="P59" s="1">
        <v>65.49</v>
      </c>
      <c r="Q59" s="1">
        <v>33186.9</v>
      </c>
      <c r="R59" s="1">
        <v>1047.8</v>
      </c>
      <c r="S59" s="1">
        <v>22667.2</v>
      </c>
      <c r="T59" s="1">
        <v>64</v>
      </c>
      <c r="U59" s="1">
        <v>1499.2</v>
      </c>
      <c r="V59" s="1">
        <v>27.24</v>
      </c>
      <c r="W59" s="1">
        <v>0</v>
      </c>
    </row>
    <row r="60" spans="4:23">
      <c r="D60" s="2">
        <v>42620.4629398148</v>
      </c>
      <c r="E60" s="1">
        <v>67126.1</v>
      </c>
      <c r="F60" s="1">
        <v>169286</v>
      </c>
      <c r="G60" s="1">
        <v>74228.9</v>
      </c>
      <c r="H60" s="1">
        <v>144584</v>
      </c>
      <c r="I60" s="1">
        <v>926</v>
      </c>
      <c r="J60" s="1">
        <v>1199</v>
      </c>
      <c r="K60" s="1">
        <v>19.37</v>
      </c>
      <c r="L60" s="1">
        <v>0</v>
      </c>
      <c r="O60" s="2">
        <v>42620.4629398148</v>
      </c>
      <c r="P60" s="1">
        <v>60.06</v>
      </c>
      <c r="Q60" s="1">
        <v>25403.6</v>
      </c>
      <c r="R60" s="1">
        <v>960.9</v>
      </c>
      <c r="S60" s="1">
        <v>17354.1</v>
      </c>
      <c r="T60" s="1">
        <v>64</v>
      </c>
      <c r="U60" s="1">
        <v>1499</v>
      </c>
      <c r="V60" s="1">
        <v>20.86</v>
      </c>
      <c r="W60" s="1">
        <v>0</v>
      </c>
    </row>
    <row r="61" spans="4:23">
      <c r="D61" s="2">
        <v>42620.4629513889</v>
      </c>
      <c r="E61" s="1">
        <v>65346.2</v>
      </c>
      <c r="F61" s="1">
        <v>171856</v>
      </c>
      <c r="G61" s="1">
        <v>75276.6</v>
      </c>
      <c r="H61" s="1">
        <v>145436</v>
      </c>
      <c r="I61" s="1">
        <v>888.9</v>
      </c>
      <c r="J61" s="1">
        <v>1210</v>
      </c>
      <c r="K61" s="1">
        <v>19.43</v>
      </c>
      <c r="L61" s="1">
        <v>0</v>
      </c>
      <c r="O61" s="2">
        <v>42620.4629513889</v>
      </c>
      <c r="P61" s="1">
        <v>150.5</v>
      </c>
      <c r="Q61" s="1">
        <v>58465.4</v>
      </c>
      <c r="R61" s="1">
        <v>2407.9</v>
      </c>
      <c r="S61" s="1">
        <v>39996.4</v>
      </c>
      <c r="T61" s="1">
        <v>64</v>
      </c>
      <c r="U61" s="1">
        <v>1496.8</v>
      </c>
      <c r="V61" s="1">
        <v>48.02</v>
      </c>
      <c r="W61" s="1">
        <v>0</v>
      </c>
    </row>
    <row r="62" spans="4:23">
      <c r="D62" s="2">
        <v>42620.462962963</v>
      </c>
      <c r="E62" s="1">
        <v>82572.1</v>
      </c>
      <c r="F62" s="1">
        <v>199106</v>
      </c>
      <c r="G62" s="1">
        <v>94480.2</v>
      </c>
      <c r="H62" s="1">
        <v>172203</v>
      </c>
      <c r="I62" s="1">
        <v>894.9</v>
      </c>
      <c r="J62" s="1">
        <v>1184</v>
      </c>
      <c r="K62" s="1">
        <v>23.08</v>
      </c>
      <c r="L62" s="1">
        <v>0</v>
      </c>
      <c r="O62" s="2">
        <v>42620.462962963</v>
      </c>
      <c r="P62" s="1">
        <v>66.79</v>
      </c>
      <c r="Q62" s="1">
        <v>23623.3</v>
      </c>
      <c r="R62" s="1">
        <v>1068.7</v>
      </c>
      <c r="S62" s="1">
        <v>16178.1</v>
      </c>
      <c r="T62" s="1">
        <v>64</v>
      </c>
      <c r="U62" s="1">
        <v>1495.2</v>
      </c>
      <c r="V62" s="1">
        <v>19.41</v>
      </c>
      <c r="W62" s="1">
        <v>0</v>
      </c>
    </row>
    <row r="63" spans="4:23">
      <c r="D63" s="2">
        <v>42620.462974537</v>
      </c>
      <c r="E63" s="1">
        <v>30284.9</v>
      </c>
      <c r="F63" s="1">
        <v>181018</v>
      </c>
      <c r="G63" s="1">
        <v>52813.1</v>
      </c>
      <c r="H63" s="1">
        <v>141400</v>
      </c>
      <c r="I63" s="1">
        <v>587.2</v>
      </c>
      <c r="J63" s="1">
        <v>1310.9</v>
      </c>
      <c r="K63" s="1">
        <v>17.31</v>
      </c>
      <c r="L63" s="1">
        <v>0</v>
      </c>
      <c r="O63" s="2">
        <v>42620.462974537</v>
      </c>
      <c r="P63" s="1">
        <v>82.43</v>
      </c>
      <c r="Q63" s="1">
        <v>27733.2</v>
      </c>
      <c r="R63" s="1">
        <v>1318.9</v>
      </c>
      <c r="S63" s="1">
        <v>18964.6</v>
      </c>
      <c r="T63" s="1">
        <v>64</v>
      </c>
      <c r="U63" s="1">
        <v>1497.5</v>
      </c>
      <c r="V63" s="1">
        <v>22.79</v>
      </c>
      <c r="W63" s="1">
        <v>0</v>
      </c>
    </row>
    <row r="64" spans="4:23">
      <c r="D64" s="2">
        <v>42620.4629861111</v>
      </c>
      <c r="E64" s="1">
        <v>29525</v>
      </c>
      <c r="F64" s="1">
        <v>176857</v>
      </c>
      <c r="G64" s="1">
        <v>51667</v>
      </c>
      <c r="H64" s="1">
        <v>138255</v>
      </c>
      <c r="I64" s="1">
        <v>585.2</v>
      </c>
      <c r="J64" s="1">
        <v>1309.9</v>
      </c>
      <c r="K64" s="1">
        <v>16.91</v>
      </c>
      <c r="L64" s="1">
        <v>0</v>
      </c>
      <c r="O64" s="2">
        <v>42620.4629861111</v>
      </c>
      <c r="P64" s="1">
        <v>60.13</v>
      </c>
      <c r="Q64" s="1">
        <v>33617</v>
      </c>
      <c r="R64" s="1">
        <v>962.1</v>
      </c>
      <c r="S64" s="1">
        <v>22957.2</v>
      </c>
      <c r="T64" s="1">
        <v>64</v>
      </c>
      <c r="U64" s="1">
        <v>1499.5</v>
      </c>
      <c r="V64" s="1">
        <v>27.59</v>
      </c>
      <c r="W64" s="1">
        <v>0</v>
      </c>
    </row>
    <row r="65" spans="4:23">
      <c r="D65" s="2">
        <v>42620.4629976852</v>
      </c>
      <c r="E65" s="1">
        <v>30629.3</v>
      </c>
      <c r="F65" s="1">
        <v>211541</v>
      </c>
      <c r="G65" s="1">
        <v>55715.7</v>
      </c>
      <c r="H65" s="1">
        <v>162147</v>
      </c>
      <c r="I65" s="1">
        <v>562.9</v>
      </c>
      <c r="J65" s="1">
        <v>1335.9</v>
      </c>
      <c r="K65" s="1">
        <v>19.84</v>
      </c>
      <c r="L65" s="1">
        <v>0</v>
      </c>
      <c r="O65" s="2">
        <v>42620.4629976852</v>
      </c>
      <c r="P65" s="1">
        <v>59.8</v>
      </c>
      <c r="Q65" s="1">
        <v>28765.2</v>
      </c>
      <c r="R65" s="1">
        <v>946</v>
      </c>
      <c r="S65" s="1">
        <v>19644.7</v>
      </c>
      <c r="T65" s="1">
        <v>64.73</v>
      </c>
      <c r="U65" s="1">
        <v>1499.4</v>
      </c>
      <c r="V65" s="1">
        <v>23.61</v>
      </c>
      <c r="W65" s="1">
        <v>0</v>
      </c>
    </row>
    <row r="66" spans="4:23">
      <c r="D66" s="2">
        <v>42620.4630092593</v>
      </c>
      <c r="E66" s="1">
        <v>31025.6</v>
      </c>
      <c r="F66" s="1">
        <v>205674</v>
      </c>
      <c r="G66" s="1">
        <v>57294.6</v>
      </c>
      <c r="H66" s="1">
        <v>160884</v>
      </c>
      <c r="I66" s="1">
        <v>554.5</v>
      </c>
      <c r="J66" s="1">
        <v>1309.1</v>
      </c>
      <c r="K66" s="1">
        <v>19.39</v>
      </c>
      <c r="L66" s="1">
        <v>0</v>
      </c>
      <c r="O66" s="2">
        <v>42620.4630092593</v>
      </c>
      <c r="P66" s="1">
        <v>83.16</v>
      </c>
      <c r="Q66" s="1">
        <v>25848.8</v>
      </c>
      <c r="R66" s="1">
        <v>1341.7</v>
      </c>
      <c r="S66" s="1">
        <v>17713.5</v>
      </c>
      <c r="T66" s="1">
        <v>63.47</v>
      </c>
      <c r="U66" s="1">
        <v>1494.3</v>
      </c>
      <c r="V66" s="1">
        <v>21.24</v>
      </c>
      <c r="W66" s="1">
        <v>0</v>
      </c>
    </row>
    <row r="67" spans="4:23">
      <c r="D67" s="2">
        <v>42620.4630208333</v>
      </c>
      <c r="E67" s="1">
        <v>35945</v>
      </c>
      <c r="F67" s="1">
        <v>155145</v>
      </c>
      <c r="G67" s="1">
        <v>48904</v>
      </c>
      <c r="H67" s="1">
        <v>124107</v>
      </c>
      <c r="I67" s="1">
        <v>752.7</v>
      </c>
      <c r="J67" s="1">
        <v>1280.1</v>
      </c>
      <c r="K67" s="1">
        <v>15.65</v>
      </c>
      <c r="L67" s="1">
        <v>0</v>
      </c>
      <c r="O67" s="2">
        <v>42620.4630208333</v>
      </c>
      <c r="P67" s="1">
        <v>31.48</v>
      </c>
      <c r="Q67" s="1">
        <v>5835.2</v>
      </c>
      <c r="R67" s="1">
        <v>503.7</v>
      </c>
      <c r="S67" s="1">
        <v>4039</v>
      </c>
      <c r="T67" s="1">
        <v>64</v>
      </c>
      <c r="U67" s="1">
        <v>1479.4</v>
      </c>
      <c r="V67" s="1">
        <v>4.81</v>
      </c>
      <c r="W67" s="1">
        <v>0</v>
      </c>
    </row>
    <row r="68" spans="4:23">
      <c r="D68" s="2">
        <v>42620.4630324074</v>
      </c>
      <c r="E68" s="1">
        <v>63792.2</v>
      </c>
      <c r="F68" s="1">
        <v>178280</v>
      </c>
      <c r="G68" s="1">
        <v>71411.8</v>
      </c>
      <c r="H68" s="1">
        <v>147283</v>
      </c>
      <c r="I68" s="1">
        <v>914.7</v>
      </c>
      <c r="J68" s="1">
        <v>1239.5</v>
      </c>
      <c r="K68" s="1">
        <v>19.83</v>
      </c>
      <c r="L68" s="1">
        <v>0</v>
      </c>
      <c r="O68" s="2">
        <v>42620.4630324074</v>
      </c>
      <c r="P68" s="1">
        <v>52.17</v>
      </c>
      <c r="Q68" s="1">
        <v>23206.3</v>
      </c>
      <c r="R68" s="1">
        <v>834.8</v>
      </c>
      <c r="S68" s="1">
        <v>15851.7</v>
      </c>
      <c r="T68" s="1">
        <v>64</v>
      </c>
      <c r="U68" s="1">
        <v>1499.1</v>
      </c>
      <c r="V68" s="1">
        <v>19.05</v>
      </c>
      <c r="W68" s="1">
        <v>0</v>
      </c>
    </row>
    <row r="69" spans="4:23">
      <c r="D69" s="2">
        <v>42620.4630439815</v>
      </c>
      <c r="E69" s="1">
        <v>44072.2</v>
      </c>
      <c r="F69" s="1">
        <v>181700</v>
      </c>
      <c r="G69" s="1">
        <v>63019.8</v>
      </c>
      <c r="H69" s="1">
        <v>146304</v>
      </c>
      <c r="I69" s="1">
        <v>716.1</v>
      </c>
      <c r="J69" s="1">
        <v>1271.7</v>
      </c>
      <c r="K69" s="1">
        <v>18.5</v>
      </c>
      <c r="L69" s="1">
        <v>0</v>
      </c>
      <c r="O69" s="2">
        <v>42620.4630439815</v>
      </c>
      <c r="P69" s="1">
        <v>64.79</v>
      </c>
      <c r="Q69" s="1">
        <v>27904</v>
      </c>
      <c r="R69" s="1">
        <v>1036.6</v>
      </c>
      <c r="S69" s="1">
        <v>19063.8</v>
      </c>
      <c r="T69" s="1">
        <v>64</v>
      </c>
      <c r="U69" s="1">
        <v>1498.8</v>
      </c>
      <c r="V69" s="1">
        <v>22.91</v>
      </c>
      <c r="W69" s="1">
        <v>0</v>
      </c>
    </row>
    <row r="70" spans="4:23">
      <c r="D70" s="2">
        <v>42620.4630555556</v>
      </c>
      <c r="E70" s="1">
        <v>42271.2</v>
      </c>
      <c r="F70" s="1">
        <v>196736</v>
      </c>
      <c r="G70" s="1">
        <v>63855.3</v>
      </c>
      <c r="H70" s="1">
        <v>158260</v>
      </c>
      <c r="I70" s="1">
        <v>677.9</v>
      </c>
      <c r="J70" s="1">
        <v>1273</v>
      </c>
      <c r="K70" s="1">
        <v>19.58</v>
      </c>
      <c r="L70" s="1">
        <v>0</v>
      </c>
      <c r="O70" s="2">
        <v>42620.4630555556</v>
      </c>
      <c r="P70" s="1">
        <v>107.3</v>
      </c>
      <c r="Q70" s="1">
        <v>57307.4</v>
      </c>
      <c r="R70" s="1">
        <v>1717.5</v>
      </c>
      <c r="S70" s="1">
        <v>39123</v>
      </c>
      <c r="T70" s="1">
        <v>64</v>
      </c>
      <c r="U70" s="1">
        <v>1500</v>
      </c>
      <c r="V70" s="1">
        <v>47.03</v>
      </c>
      <c r="W70" s="1">
        <v>0</v>
      </c>
    </row>
    <row r="71" spans="4:23">
      <c r="D71" s="2">
        <v>42620.4630671296</v>
      </c>
      <c r="E71" s="1">
        <v>59856.4</v>
      </c>
      <c r="F71" s="1">
        <v>180999</v>
      </c>
      <c r="G71" s="1">
        <v>69094.2</v>
      </c>
      <c r="H71" s="1">
        <v>147704</v>
      </c>
      <c r="I71" s="1">
        <v>887.1</v>
      </c>
      <c r="J71" s="1">
        <v>1254.8</v>
      </c>
      <c r="K71" s="1">
        <v>19.73</v>
      </c>
      <c r="L71" s="1">
        <v>0</v>
      </c>
      <c r="O71" s="2">
        <v>42620.4630671296</v>
      </c>
      <c r="P71" s="1">
        <v>26.43</v>
      </c>
      <c r="Q71" s="1">
        <v>27347.3</v>
      </c>
      <c r="R71" s="1">
        <v>422.8</v>
      </c>
      <c r="S71" s="1">
        <v>18603.7</v>
      </c>
      <c r="T71" s="1">
        <v>64</v>
      </c>
      <c r="U71" s="1">
        <v>1505.3</v>
      </c>
      <c r="V71" s="1">
        <v>22.42</v>
      </c>
      <c r="W71" s="1">
        <v>0</v>
      </c>
    </row>
    <row r="72" spans="4:23">
      <c r="D72" s="2">
        <v>42620.4630787037</v>
      </c>
      <c r="E72" s="1">
        <v>33823.5</v>
      </c>
      <c r="F72" s="1">
        <v>221703</v>
      </c>
      <c r="G72" s="1">
        <v>57016.2</v>
      </c>
      <c r="H72" s="1">
        <v>168336</v>
      </c>
      <c r="I72" s="1">
        <v>607.5</v>
      </c>
      <c r="J72" s="1">
        <v>1348.6</v>
      </c>
      <c r="K72" s="1">
        <v>20.93</v>
      </c>
      <c r="L72" s="1">
        <v>0</v>
      </c>
      <c r="O72" s="2">
        <v>42620.4630787037</v>
      </c>
      <c r="P72" s="1">
        <v>25.24</v>
      </c>
      <c r="Q72" s="1">
        <v>26166.8</v>
      </c>
      <c r="R72" s="1">
        <v>403.9</v>
      </c>
      <c r="S72" s="1">
        <v>17811.5</v>
      </c>
      <c r="T72" s="1">
        <v>64</v>
      </c>
      <c r="U72" s="1">
        <v>1504.4</v>
      </c>
      <c r="V72" s="1">
        <v>21.46</v>
      </c>
      <c r="W72" s="1">
        <v>0</v>
      </c>
    </row>
    <row r="73" spans="4:23">
      <c r="D73" s="2">
        <v>42620.4630902778</v>
      </c>
      <c r="E73" s="1">
        <v>33618</v>
      </c>
      <c r="F73" s="1">
        <v>212414</v>
      </c>
      <c r="G73" s="1">
        <v>60121.4</v>
      </c>
      <c r="H73" s="1">
        <v>164972</v>
      </c>
      <c r="I73" s="1">
        <v>572.6</v>
      </c>
      <c r="J73" s="1">
        <v>1318.5</v>
      </c>
      <c r="K73" s="1">
        <v>20.15</v>
      </c>
      <c r="L73" s="1">
        <v>0</v>
      </c>
      <c r="O73" s="2">
        <v>42620.4630902778</v>
      </c>
      <c r="P73" s="1">
        <v>26.85</v>
      </c>
      <c r="Q73" s="1">
        <v>11973.5</v>
      </c>
      <c r="R73" s="1">
        <v>429.6</v>
      </c>
      <c r="S73" s="1">
        <v>8181.2</v>
      </c>
      <c r="T73" s="1">
        <v>64</v>
      </c>
      <c r="U73" s="1">
        <v>1498.7</v>
      </c>
      <c r="V73" s="1">
        <v>9.83</v>
      </c>
      <c r="W73" s="1">
        <v>0</v>
      </c>
    </row>
    <row r="74" spans="4:23">
      <c r="D74" s="2">
        <v>42620.4631018518</v>
      </c>
      <c r="E74" s="1">
        <v>45034.7</v>
      </c>
      <c r="F74" s="1">
        <v>164042</v>
      </c>
      <c r="G74" s="1">
        <v>59865.9</v>
      </c>
      <c r="H74" s="1">
        <v>133797</v>
      </c>
      <c r="I74" s="1">
        <v>770.3</v>
      </c>
      <c r="J74" s="1">
        <v>1255.5</v>
      </c>
      <c r="K74" s="1">
        <v>17.13</v>
      </c>
      <c r="L74" s="1">
        <v>0</v>
      </c>
      <c r="O74" s="2">
        <v>42620.4631018518</v>
      </c>
      <c r="P74" s="1">
        <v>47.84</v>
      </c>
      <c r="Q74" s="1">
        <v>27287.3</v>
      </c>
      <c r="R74" s="1">
        <v>762.7</v>
      </c>
      <c r="S74" s="1">
        <v>18611.3</v>
      </c>
      <c r="T74" s="1">
        <v>64.24</v>
      </c>
      <c r="U74" s="1">
        <v>1501.4</v>
      </c>
      <c r="V74" s="1">
        <v>22.39</v>
      </c>
      <c r="W74" s="1">
        <v>0</v>
      </c>
    </row>
    <row r="75" spans="4:23">
      <c r="D75" s="2">
        <v>42620.4631134259</v>
      </c>
      <c r="E75" s="1">
        <v>27766</v>
      </c>
      <c r="F75" s="1">
        <v>174805</v>
      </c>
      <c r="G75" s="1">
        <v>50075.7</v>
      </c>
      <c r="H75" s="1">
        <v>135120</v>
      </c>
      <c r="I75" s="1">
        <v>567.8</v>
      </c>
      <c r="J75" s="1">
        <v>1324.8</v>
      </c>
      <c r="K75" s="1">
        <v>16.59</v>
      </c>
      <c r="L75" s="1">
        <v>0</v>
      </c>
      <c r="O75" s="2">
        <v>42620.4631134259</v>
      </c>
      <c r="P75" s="1">
        <v>61.82</v>
      </c>
      <c r="Q75" s="1">
        <v>36475.2</v>
      </c>
      <c r="R75" s="1">
        <v>991</v>
      </c>
      <c r="S75" s="1">
        <v>24861.8</v>
      </c>
      <c r="T75" s="1">
        <v>63.88</v>
      </c>
      <c r="U75" s="1">
        <v>1502.3</v>
      </c>
      <c r="V75" s="1">
        <v>29.93</v>
      </c>
      <c r="W75" s="1">
        <v>0</v>
      </c>
    </row>
    <row r="76" spans="4:23">
      <c r="D76" s="2">
        <v>42620.463125</v>
      </c>
      <c r="E76" s="1">
        <v>86698.5</v>
      </c>
      <c r="F76" s="1">
        <v>85174.2</v>
      </c>
      <c r="G76" s="1">
        <v>72322.9</v>
      </c>
      <c r="H76" s="1">
        <v>89403.8</v>
      </c>
      <c r="I76" s="1">
        <v>1227.5</v>
      </c>
      <c r="J76" s="1">
        <v>975.6</v>
      </c>
      <c r="K76" s="1">
        <v>14.08</v>
      </c>
      <c r="L76" s="1">
        <v>0</v>
      </c>
      <c r="O76" s="2">
        <v>42620.463125</v>
      </c>
      <c r="P76" s="1">
        <v>52.47</v>
      </c>
      <c r="Q76" s="1">
        <v>23980.9</v>
      </c>
      <c r="R76" s="1">
        <v>840.4</v>
      </c>
      <c r="S76" s="1">
        <v>16391.6</v>
      </c>
      <c r="T76" s="1">
        <v>63.93</v>
      </c>
      <c r="U76" s="1">
        <v>1498.1</v>
      </c>
      <c r="V76" s="1">
        <v>19.69</v>
      </c>
      <c r="W76" s="1">
        <v>0</v>
      </c>
    </row>
    <row r="77" spans="4:23">
      <c r="D77" s="2">
        <v>42620.4641087963</v>
      </c>
      <c r="E77" s="1">
        <v>37130.6</v>
      </c>
      <c r="F77" s="1">
        <v>143408</v>
      </c>
      <c r="G77" s="1">
        <v>55346</v>
      </c>
      <c r="H77" s="1">
        <v>120631</v>
      </c>
      <c r="I77" s="1">
        <v>687</v>
      </c>
      <c r="J77" s="1">
        <v>1217.3</v>
      </c>
      <c r="K77" s="1">
        <v>14.79</v>
      </c>
      <c r="L77" s="1">
        <v>0</v>
      </c>
      <c r="O77" s="2">
        <v>42620.4641087963</v>
      </c>
      <c r="P77" s="1">
        <v>31.75</v>
      </c>
      <c r="Q77" s="1">
        <v>32794.5</v>
      </c>
      <c r="R77" s="1">
        <v>508</v>
      </c>
      <c r="S77" s="1">
        <v>22352.6</v>
      </c>
      <c r="T77" s="1">
        <v>64</v>
      </c>
      <c r="U77" s="1">
        <v>1502.4</v>
      </c>
      <c r="V77" s="1">
        <v>26.89</v>
      </c>
      <c r="W77" s="1">
        <v>0</v>
      </c>
    </row>
    <row r="78" spans="4:23">
      <c r="D78" s="2">
        <v>42620.4641203704</v>
      </c>
      <c r="E78" s="1">
        <v>43850</v>
      </c>
      <c r="F78" s="1">
        <v>137673</v>
      </c>
      <c r="G78" s="1">
        <v>56517</v>
      </c>
      <c r="H78" s="1">
        <v>116063</v>
      </c>
      <c r="I78" s="1">
        <v>794.5</v>
      </c>
      <c r="J78" s="1">
        <v>1214.7</v>
      </c>
      <c r="K78" s="1">
        <v>14.87</v>
      </c>
      <c r="L78" s="1">
        <v>0</v>
      </c>
      <c r="O78" s="2">
        <v>42620.4641203704</v>
      </c>
      <c r="P78" s="1">
        <v>20.52</v>
      </c>
      <c r="Q78" s="1">
        <v>18525.4</v>
      </c>
      <c r="R78" s="1">
        <v>312.4</v>
      </c>
      <c r="S78" s="1">
        <v>12610.1</v>
      </c>
      <c r="T78" s="1">
        <v>67.25</v>
      </c>
      <c r="U78" s="1">
        <v>1504.3</v>
      </c>
      <c r="V78" s="1">
        <v>15.19</v>
      </c>
      <c r="W78" s="1">
        <v>0</v>
      </c>
    </row>
    <row r="79" spans="4:23">
      <c r="D79" s="2">
        <v>42620.4641319444</v>
      </c>
      <c r="E79" s="1">
        <v>48716.6</v>
      </c>
      <c r="F79" s="1">
        <v>140961</v>
      </c>
      <c r="G79" s="1">
        <v>59512.3</v>
      </c>
      <c r="H79" s="1">
        <v>118878</v>
      </c>
      <c r="I79" s="1">
        <v>838.2</v>
      </c>
      <c r="J79" s="1">
        <v>1214.2</v>
      </c>
      <c r="K79" s="1">
        <v>15.54</v>
      </c>
      <c r="L79" s="1">
        <v>0</v>
      </c>
      <c r="O79" s="2">
        <v>42620.4641319444</v>
      </c>
      <c r="P79" s="1">
        <v>0.29</v>
      </c>
      <c r="Q79" s="1">
        <v>0</v>
      </c>
      <c r="R79" s="1">
        <v>4.57</v>
      </c>
      <c r="S79" s="1">
        <v>0</v>
      </c>
      <c r="T79" s="1">
        <v>64</v>
      </c>
      <c r="U79" s="1">
        <v>0</v>
      </c>
      <c r="V79" s="1">
        <v>0</v>
      </c>
      <c r="W79" s="1">
        <v>0</v>
      </c>
    </row>
    <row r="80" spans="4:23">
      <c r="D80" s="2">
        <v>42620.4641435185</v>
      </c>
      <c r="E80" s="1">
        <v>38875.9</v>
      </c>
      <c r="F80" s="1">
        <v>141824</v>
      </c>
      <c r="G80" s="1">
        <v>52685.4</v>
      </c>
      <c r="H80" s="1">
        <v>116328</v>
      </c>
      <c r="I80" s="1">
        <v>755.6</v>
      </c>
      <c r="J80" s="1">
        <v>1248.4</v>
      </c>
      <c r="K80" s="1">
        <v>14.8</v>
      </c>
      <c r="L80" s="1">
        <v>0</v>
      </c>
      <c r="O80" s="2">
        <v>42620.4641435185</v>
      </c>
      <c r="P80" s="1">
        <v>10.32</v>
      </c>
      <c r="Q80" s="1">
        <v>9710</v>
      </c>
      <c r="R80" s="1">
        <v>165.1</v>
      </c>
      <c r="S80" s="1">
        <v>6604.5</v>
      </c>
      <c r="T80" s="1">
        <v>64</v>
      </c>
      <c r="U80" s="1">
        <v>1505.5</v>
      </c>
      <c r="V80" s="1">
        <v>7.96</v>
      </c>
      <c r="W80" s="1">
        <v>0</v>
      </c>
    </row>
    <row r="81" spans="4:23">
      <c r="D81" s="2">
        <v>42620.4641550926</v>
      </c>
      <c r="E81" s="1">
        <v>103986</v>
      </c>
      <c r="F81" s="1">
        <v>145860</v>
      </c>
      <c r="G81" s="1">
        <v>97829.4</v>
      </c>
      <c r="H81" s="1">
        <v>141259</v>
      </c>
      <c r="I81" s="1">
        <v>1088.4</v>
      </c>
      <c r="J81" s="1">
        <v>1057.4</v>
      </c>
      <c r="K81" s="1">
        <v>20.47</v>
      </c>
      <c r="L81" s="1">
        <v>0</v>
      </c>
      <c r="O81" s="2">
        <v>42620.4641550926</v>
      </c>
      <c r="P81" s="1">
        <v>29.19</v>
      </c>
      <c r="Q81" s="1">
        <v>30252.6</v>
      </c>
      <c r="R81" s="1">
        <v>467</v>
      </c>
      <c r="S81" s="1">
        <v>20591.3</v>
      </c>
      <c r="T81" s="1">
        <v>64</v>
      </c>
      <c r="U81" s="1">
        <v>1504.5</v>
      </c>
      <c r="V81" s="1">
        <v>24.81</v>
      </c>
      <c r="W81" s="1">
        <v>0</v>
      </c>
    </row>
    <row r="82" spans="4:23">
      <c r="D82" s="2">
        <v>42620.4641666667</v>
      </c>
      <c r="E82" s="1">
        <v>81505.3</v>
      </c>
      <c r="F82" s="1">
        <v>125413</v>
      </c>
      <c r="G82" s="1">
        <v>80938.9</v>
      </c>
      <c r="H82" s="1">
        <v>121379</v>
      </c>
      <c r="I82" s="1">
        <v>1031.2</v>
      </c>
      <c r="J82" s="1">
        <v>1058</v>
      </c>
      <c r="K82" s="1">
        <v>16.95</v>
      </c>
      <c r="L82" s="1">
        <v>0</v>
      </c>
      <c r="O82" s="2">
        <v>42620.4641666667</v>
      </c>
      <c r="P82" s="1">
        <v>24.28</v>
      </c>
      <c r="Q82" s="1">
        <v>25053.1</v>
      </c>
      <c r="R82" s="1">
        <v>388.4</v>
      </c>
      <c r="S82" s="1">
        <v>17048.2</v>
      </c>
      <c r="T82" s="1">
        <v>64</v>
      </c>
      <c r="U82" s="1">
        <v>1504.8</v>
      </c>
      <c r="V82" s="1">
        <v>20.54</v>
      </c>
      <c r="W82" s="1">
        <v>0</v>
      </c>
    </row>
    <row r="83" spans="4:23">
      <c r="D83" s="2">
        <v>42620.4641782407</v>
      </c>
      <c r="E83" s="1">
        <v>38566.7</v>
      </c>
      <c r="F83" s="1">
        <v>132129</v>
      </c>
      <c r="G83" s="1">
        <v>48691.5</v>
      </c>
      <c r="H83" s="1">
        <v>108383</v>
      </c>
      <c r="I83" s="1">
        <v>811.1</v>
      </c>
      <c r="J83" s="1">
        <v>1248.4</v>
      </c>
      <c r="K83" s="1">
        <v>13.98</v>
      </c>
      <c r="L83" s="1">
        <v>0</v>
      </c>
      <c r="O83" s="2">
        <v>42620.4641782407</v>
      </c>
      <c r="P83" s="1">
        <v>42.38</v>
      </c>
      <c r="Q83" s="1">
        <v>43661.2</v>
      </c>
      <c r="R83" s="1">
        <v>678.1</v>
      </c>
      <c r="S83" s="1">
        <v>29714.3</v>
      </c>
      <c r="T83" s="1">
        <v>64</v>
      </c>
      <c r="U83" s="1">
        <v>1504.6</v>
      </c>
      <c r="V83" s="1">
        <v>35.8</v>
      </c>
      <c r="W83" s="1">
        <v>0</v>
      </c>
    </row>
    <row r="84" spans="4:23">
      <c r="D84" s="2">
        <v>42620.4641898148</v>
      </c>
      <c r="E84" s="1">
        <v>42783</v>
      </c>
      <c r="F84" s="1">
        <v>196887</v>
      </c>
      <c r="G84" s="1">
        <v>60296.9</v>
      </c>
      <c r="H84" s="1">
        <v>154714</v>
      </c>
      <c r="I84" s="1">
        <v>726.6</v>
      </c>
      <c r="J84" s="1">
        <v>1303.1</v>
      </c>
      <c r="K84" s="1">
        <v>19.63</v>
      </c>
      <c r="L84" s="1">
        <v>0</v>
      </c>
      <c r="O84" s="2">
        <v>42620.4641898148</v>
      </c>
      <c r="P84" s="1">
        <v>26.38</v>
      </c>
      <c r="Q84" s="1">
        <v>27287.9</v>
      </c>
      <c r="R84" s="1">
        <v>422</v>
      </c>
      <c r="S84" s="1">
        <v>18568.9</v>
      </c>
      <c r="T84" s="1">
        <v>64</v>
      </c>
      <c r="U84" s="1">
        <v>1504.8</v>
      </c>
      <c r="V84" s="1">
        <v>22.38</v>
      </c>
      <c r="W84" s="1">
        <v>0</v>
      </c>
    </row>
    <row r="85" spans="4:23">
      <c r="D85" s="2">
        <v>42620.4642013889</v>
      </c>
      <c r="E85" s="1">
        <v>47199.2</v>
      </c>
      <c r="F85" s="1">
        <v>141760</v>
      </c>
      <c r="G85" s="1">
        <v>59098.4</v>
      </c>
      <c r="H85" s="1">
        <v>120405</v>
      </c>
      <c r="I85" s="1">
        <v>817.8</v>
      </c>
      <c r="J85" s="1">
        <v>1205.6</v>
      </c>
      <c r="K85" s="1">
        <v>15.48</v>
      </c>
      <c r="L85" s="1">
        <v>0</v>
      </c>
      <c r="O85" s="2">
        <v>42620.4642013889</v>
      </c>
      <c r="P85" s="1">
        <v>31.4</v>
      </c>
      <c r="Q85" s="1">
        <v>32436.5</v>
      </c>
      <c r="R85" s="1">
        <v>502.4</v>
      </c>
      <c r="S85" s="1">
        <v>22064</v>
      </c>
      <c r="T85" s="1">
        <v>64</v>
      </c>
      <c r="U85" s="1">
        <v>1505.4</v>
      </c>
      <c r="V85" s="1">
        <v>26.6</v>
      </c>
      <c r="W85" s="1">
        <v>0</v>
      </c>
    </row>
    <row r="86" spans="4:23">
      <c r="D86" s="2">
        <v>42620.464212963</v>
      </c>
      <c r="E86" s="1">
        <v>43524.2</v>
      </c>
      <c r="F86" s="1">
        <v>148025</v>
      </c>
      <c r="G86" s="1">
        <v>54461.2</v>
      </c>
      <c r="H86" s="1">
        <v>120266</v>
      </c>
      <c r="I86" s="1">
        <v>818.4</v>
      </c>
      <c r="J86" s="1">
        <v>1260.4</v>
      </c>
      <c r="K86" s="1">
        <v>15.69</v>
      </c>
      <c r="L86" s="1">
        <v>0</v>
      </c>
      <c r="O86" s="2">
        <v>42620.464212963</v>
      </c>
      <c r="P86" s="1">
        <v>28.63</v>
      </c>
      <c r="Q86" s="1">
        <v>29673.5</v>
      </c>
      <c r="R86" s="1">
        <v>458.1</v>
      </c>
      <c r="S86" s="1">
        <v>20201.2</v>
      </c>
      <c r="T86" s="1">
        <v>64</v>
      </c>
      <c r="U86" s="1">
        <v>1504.2</v>
      </c>
      <c r="V86" s="1">
        <v>24.33</v>
      </c>
      <c r="W86" s="1">
        <v>0</v>
      </c>
    </row>
    <row r="87" spans="4:23">
      <c r="D87" s="2">
        <v>42620.464224537</v>
      </c>
      <c r="E87" s="1">
        <v>40016.3</v>
      </c>
      <c r="F87" s="1">
        <v>167769</v>
      </c>
      <c r="G87" s="1">
        <v>53672.4</v>
      </c>
      <c r="H87" s="1">
        <v>131914</v>
      </c>
      <c r="I87" s="1">
        <v>763.5</v>
      </c>
      <c r="J87" s="1">
        <v>1302.3</v>
      </c>
      <c r="K87" s="1">
        <v>17.02</v>
      </c>
      <c r="L87" s="1">
        <v>0</v>
      </c>
      <c r="O87" s="2">
        <v>42620.464224537</v>
      </c>
      <c r="P87" s="1">
        <v>30.34</v>
      </c>
      <c r="Q87" s="1">
        <v>31387.6</v>
      </c>
      <c r="R87" s="1">
        <v>485.4</v>
      </c>
      <c r="S87" s="1">
        <v>21358.7</v>
      </c>
      <c r="T87" s="1">
        <v>64</v>
      </c>
      <c r="U87" s="1">
        <v>1504.8</v>
      </c>
      <c r="V87" s="1">
        <v>25.74</v>
      </c>
      <c r="W87" s="1">
        <v>0</v>
      </c>
    </row>
    <row r="88" spans="4:23">
      <c r="D88" s="2">
        <v>42620.4642361111</v>
      </c>
      <c r="E88" s="1">
        <v>69297.2</v>
      </c>
      <c r="F88" s="1">
        <v>150459</v>
      </c>
      <c r="G88" s="1">
        <v>75961.6</v>
      </c>
      <c r="H88" s="1">
        <v>132577</v>
      </c>
      <c r="I88" s="1">
        <v>934.2</v>
      </c>
      <c r="J88" s="1">
        <v>1162.1</v>
      </c>
      <c r="K88" s="1">
        <v>18</v>
      </c>
      <c r="L88" s="1">
        <v>0</v>
      </c>
      <c r="O88" s="2">
        <v>42620.4642361111</v>
      </c>
      <c r="P88" s="1">
        <v>30.51</v>
      </c>
      <c r="Q88" s="1">
        <v>31559.9</v>
      </c>
      <c r="R88" s="1">
        <v>488.1</v>
      </c>
      <c r="S88" s="1">
        <v>21475.9</v>
      </c>
      <c r="T88" s="1">
        <v>64</v>
      </c>
      <c r="U88" s="1">
        <v>1504.8</v>
      </c>
      <c r="V88" s="1">
        <v>25.88</v>
      </c>
      <c r="W88" s="1">
        <v>0</v>
      </c>
    </row>
    <row r="89" spans="4:23">
      <c r="D89" s="2">
        <v>42620.4642476852</v>
      </c>
      <c r="E89" s="1">
        <v>42629.2</v>
      </c>
      <c r="F89" s="1">
        <v>131678</v>
      </c>
      <c r="G89" s="1">
        <v>54243.1</v>
      </c>
      <c r="H89" s="1">
        <v>107107</v>
      </c>
      <c r="I89" s="1">
        <v>804.8</v>
      </c>
      <c r="J89" s="1">
        <v>1258.9</v>
      </c>
      <c r="K89" s="1">
        <v>14.28</v>
      </c>
      <c r="L89" s="1">
        <v>0</v>
      </c>
      <c r="O89" s="2">
        <v>42620.4642476852</v>
      </c>
      <c r="P89" s="1">
        <v>28.88</v>
      </c>
      <c r="Q89" s="1">
        <v>29876.7</v>
      </c>
      <c r="R89" s="1">
        <v>462.1</v>
      </c>
      <c r="S89" s="1">
        <v>20308.7</v>
      </c>
      <c r="T89" s="1">
        <v>64</v>
      </c>
      <c r="U89" s="1">
        <v>1506.4</v>
      </c>
      <c r="V89" s="1">
        <v>24.5</v>
      </c>
      <c r="W89" s="1">
        <v>0</v>
      </c>
    </row>
    <row r="90" spans="4:23">
      <c r="D90" s="2">
        <v>42620.4642592593</v>
      </c>
      <c r="E90" s="1">
        <v>36202.5</v>
      </c>
      <c r="F90" s="1">
        <v>147076</v>
      </c>
      <c r="G90" s="1">
        <v>50687.4</v>
      </c>
      <c r="H90" s="1">
        <v>116378</v>
      </c>
      <c r="I90" s="1">
        <v>731.4</v>
      </c>
      <c r="J90" s="1">
        <v>1294.1</v>
      </c>
      <c r="K90" s="1">
        <v>15.01</v>
      </c>
      <c r="L90" s="1">
        <v>0</v>
      </c>
      <c r="O90" s="2">
        <v>42620.4642592593</v>
      </c>
      <c r="P90" s="1">
        <v>15.5</v>
      </c>
      <c r="Q90" s="1">
        <v>15979</v>
      </c>
      <c r="R90" s="1">
        <v>248.1</v>
      </c>
      <c r="S90" s="1">
        <v>10895.9</v>
      </c>
      <c r="T90" s="1">
        <v>64</v>
      </c>
      <c r="U90" s="1">
        <v>1501.7</v>
      </c>
      <c r="V90" s="1">
        <v>13.1</v>
      </c>
      <c r="W90" s="1">
        <v>0</v>
      </c>
    </row>
    <row r="91" spans="4:23">
      <c r="D91" s="2">
        <v>42620.4642708333</v>
      </c>
      <c r="E91" s="1">
        <v>70107.5</v>
      </c>
      <c r="F91" s="1">
        <v>134028</v>
      </c>
      <c r="G91" s="1">
        <v>69989.2</v>
      </c>
      <c r="H91" s="1">
        <v>118369</v>
      </c>
      <c r="I91" s="1">
        <v>1025.7</v>
      </c>
      <c r="J91" s="1">
        <v>1159.5</v>
      </c>
      <c r="K91" s="1">
        <v>16.72</v>
      </c>
      <c r="L91" s="1">
        <v>0</v>
      </c>
      <c r="O91" s="2">
        <v>42620.4642708333</v>
      </c>
      <c r="P91" s="1">
        <v>11.13</v>
      </c>
      <c r="Q91" s="1">
        <v>11511.3</v>
      </c>
      <c r="R91" s="1">
        <v>177</v>
      </c>
      <c r="S91" s="1">
        <v>7833.3</v>
      </c>
      <c r="T91" s="1">
        <v>64.36</v>
      </c>
      <c r="U91" s="1">
        <v>1504.8</v>
      </c>
      <c r="V91" s="1">
        <v>9.44</v>
      </c>
      <c r="W91" s="1">
        <v>0</v>
      </c>
    </row>
    <row r="92" spans="4:23">
      <c r="D92" s="2">
        <v>42620.4642824074</v>
      </c>
      <c r="E92" s="1">
        <v>76508.4</v>
      </c>
      <c r="F92" s="1">
        <v>144395</v>
      </c>
      <c r="G92" s="1">
        <v>76119.5</v>
      </c>
      <c r="H92" s="1">
        <v>127370</v>
      </c>
      <c r="I92" s="1">
        <v>1029.2</v>
      </c>
      <c r="J92" s="1">
        <v>1160.9</v>
      </c>
      <c r="K92" s="1">
        <v>18.1</v>
      </c>
      <c r="L92" s="1">
        <v>0</v>
      </c>
      <c r="O92" s="2">
        <v>42620.4642824074</v>
      </c>
      <c r="P92" s="1">
        <v>28.52</v>
      </c>
      <c r="Q92" s="1">
        <v>29570.3</v>
      </c>
      <c r="R92" s="1">
        <v>457.3</v>
      </c>
      <c r="S92" s="1">
        <v>20098.9</v>
      </c>
      <c r="T92" s="1">
        <v>63.86</v>
      </c>
      <c r="U92" s="1">
        <v>1506.6</v>
      </c>
      <c r="V92" s="1">
        <v>24.25</v>
      </c>
      <c r="W92" s="1">
        <v>0</v>
      </c>
    </row>
    <row r="93" spans="4:23">
      <c r="D93" s="2">
        <v>42620.4642939815</v>
      </c>
      <c r="E93" s="1">
        <v>42752</v>
      </c>
      <c r="F93" s="1">
        <v>152370</v>
      </c>
      <c r="G93" s="1">
        <v>60072.4</v>
      </c>
      <c r="H93" s="1">
        <v>130578</v>
      </c>
      <c r="I93" s="1">
        <v>728.8</v>
      </c>
      <c r="J93" s="1">
        <v>1194.9</v>
      </c>
      <c r="K93" s="1">
        <v>15.98</v>
      </c>
      <c r="L93" s="1">
        <v>0</v>
      </c>
      <c r="O93" s="2">
        <v>42620.4642939815</v>
      </c>
      <c r="P93" s="1">
        <v>27.4</v>
      </c>
      <c r="Q93" s="1">
        <v>28351.9</v>
      </c>
      <c r="R93" s="1">
        <v>438.5</v>
      </c>
      <c r="S93" s="1">
        <v>19315.1</v>
      </c>
      <c r="T93" s="1">
        <v>64</v>
      </c>
      <c r="U93" s="1">
        <v>1503.1</v>
      </c>
      <c r="V93" s="1">
        <v>23.25</v>
      </c>
      <c r="W93" s="1">
        <v>0</v>
      </c>
    </row>
    <row r="94" spans="4:23">
      <c r="D94" s="2">
        <v>42620.4643055556</v>
      </c>
      <c r="E94" s="1">
        <v>70829.9</v>
      </c>
      <c r="F94" s="1">
        <v>145130</v>
      </c>
      <c r="G94" s="1">
        <v>81378.4</v>
      </c>
      <c r="H94" s="1">
        <v>136769</v>
      </c>
      <c r="I94" s="1">
        <v>891.3</v>
      </c>
      <c r="J94" s="1">
        <v>1086.6</v>
      </c>
      <c r="K94" s="1">
        <v>17.69</v>
      </c>
      <c r="L94" s="1">
        <v>0</v>
      </c>
      <c r="O94" s="2">
        <v>42620.4643055556</v>
      </c>
      <c r="P94" s="1">
        <v>25.47</v>
      </c>
      <c r="Q94" s="1">
        <v>26318.6</v>
      </c>
      <c r="R94" s="1">
        <v>407.6</v>
      </c>
      <c r="S94" s="1">
        <v>17905.4</v>
      </c>
      <c r="T94" s="1">
        <v>64</v>
      </c>
      <c r="U94" s="1">
        <v>1505.1</v>
      </c>
      <c r="V94" s="1">
        <v>21.58</v>
      </c>
      <c r="W94" s="1">
        <v>0</v>
      </c>
    </row>
    <row r="95" spans="4:23">
      <c r="D95" s="2">
        <v>42620.4643171296</v>
      </c>
      <c r="E95" s="1">
        <v>58297.5</v>
      </c>
      <c r="F95" s="1">
        <v>157876</v>
      </c>
      <c r="G95" s="1">
        <v>68205.5</v>
      </c>
      <c r="H95" s="1">
        <v>134044</v>
      </c>
      <c r="I95" s="1">
        <v>875.2</v>
      </c>
      <c r="J95" s="1">
        <v>1206.1</v>
      </c>
      <c r="K95" s="1">
        <v>17.71</v>
      </c>
      <c r="L95" s="1">
        <v>0</v>
      </c>
      <c r="O95" s="2">
        <v>42620.4643171296</v>
      </c>
      <c r="P95" s="1">
        <v>57.3</v>
      </c>
      <c r="Q95" s="1">
        <v>59266.6</v>
      </c>
      <c r="R95" s="1">
        <v>916.8</v>
      </c>
      <c r="S95" s="1">
        <v>40324.3</v>
      </c>
      <c r="T95" s="1">
        <v>64</v>
      </c>
      <c r="U95" s="1">
        <v>1505</v>
      </c>
      <c r="V95" s="1">
        <v>48.6</v>
      </c>
      <c r="W95" s="1">
        <v>0</v>
      </c>
    </row>
    <row r="96" spans="4:23">
      <c r="D96" s="2">
        <v>42620.4653935185</v>
      </c>
      <c r="E96" s="1">
        <v>42004.3</v>
      </c>
      <c r="F96" s="1">
        <v>137802</v>
      </c>
      <c r="G96" s="1">
        <v>59328.2</v>
      </c>
      <c r="H96" s="1">
        <v>119434</v>
      </c>
      <c r="I96" s="1">
        <v>725</v>
      </c>
      <c r="J96" s="1">
        <v>1181.5</v>
      </c>
      <c r="K96" s="1">
        <v>14.73</v>
      </c>
      <c r="L96" s="1">
        <v>0</v>
      </c>
      <c r="O96" s="2">
        <v>42620.4653935185</v>
      </c>
      <c r="P96" s="1">
        <v>26.05</v>
      </c>
      <c r="Q96" s="1">
        <v>26767.7</v>
      </c>
      <c r="R96" s="1">
        <v>416.7</v>
      </c>
      <c r="S96" s="1">
        <v>18216.6</v>
      </c>
      <c r="T96" s="1">
        <v>64</v>
      </c>
      <c r="U96" s="1">
        <v>1504.7</v>
      </c>
      <c r="V96" s="1">
        <v>21.95</v>
      </c>
      <c r="W96" s="1">
        <v>0</v>
      </c>
    </row>
    <row r="97" spans="4:23">
      <c r="D97" s="2">
        <v>42620.4654050926</v>
      </c>
      <c r="E97" s="1">
        <v>45131.8</v>
      </c>
      <c r="F97" s="1">
        <v>106513</v>
      </c>
      <c r="G97" s="1">
        <v>53800.9</v>
      </c>
      <c r="H97" s="1">
        <v>98961.2</v>
      </c>
      <c r="I97" s="1">
        <v>859</v>
      </c>
      <c r="J97" s="1">
        <v>1102.2</v>
      </c>
      <c r="K97" s="1">
        <v>12.42</v>
      </c>
      <c r="L97" s="1">
        <v>0</v>
      </c>
      <c r="O97" s="2">
        <v>42620.4654050926</v>
      </c>
      <c r="P97" s="1">
        <v>28.87</v>
      </c>
      <c r="Q97" s="1">
        <v>29551</v>
      </c>
      <c r="R97" s="1">
        <v>461.9</v>
      </c>
      <c r="S97" s="1">
        <v>20114.5</v>
      </c>
      <c r="T97" s="1">
        <v>64</v>
      </c>
      <c r="U97" s="1">
        <v>1504.4</v>
      </c>
      <c r="V97" s="1">
        <v>24.23</v>
      </c>
      <c r="W97" s="1">
        <v>0</v>
      </c>
    </row>
    <row r="98" spans="4:23">
      <c r="D98" s="2">
        <v>42620.4654166667</v>
      </c>
      <c r="E98" s="1">
        <v>89670.5</v>
      </c>
      <c r="F98" s="1">
        <v>120335</v>
      </c>
      <c r="G98" s="1">
        <v>89256.7</v>
      </c>
      <c r="H98" s="1">
        <v>125167</v>
      </c>
      <c r="I98" s="1">
        <v>1028.7</v>
      </c>
      <c r="J98" s="1">
        <v>984.5</v>
      </c>
      <c r="K98" s="1">
        <v>17.2</v>
      </c>
      <c r="L98" s="1">
        <v>0</v>
      </c>
      <c r="O98" s="2">
        <v>42620.4654166667</v>
      </c>
      <c r="P98" s="1">
        <v>28.94</v>
      </c>
      <c r="Q98" s="1">
        <v>29878.7</v>
      </c>
      <c r="R98" s="1">
        <v>463.1</v>
      </c>
      <c r="S98" s="1">
        <v>20331.9</v>
      </c>
      <c r="T98" s="1">
        <v>64</v>
      </c>
      <c r="U98" s="1">
        <v>1504.8</v>
      </c>
      <c r="V98" s="1">
        <v>24.5</v>
      </c>
      <c r="W98" s="1">
        <v>0</v>
      </c>
    </row>
    <row r="99" spans="4:23">
      <c r="D99" s="2">
        <v>42620.4654282407</v>
      </c>
      <c r="E99" s="1">
        <v>82782.8</v>
      </c>
      <c r="F99" s="1">
        <v>130794</v>
      </c>
      <c r="G99" s="1">
        <v>83924.5</v>
      </c>
      <c r="H99" s="1">
        <v>128333</v>
      </c>
      <c r="I99" s="1">
        <v>1010.1</v>
      </c>
      <c r="J99" s="1">
        <v>1043.6</v>
      </c>
      <c r="K99" s="1">
        <v>17.5</v>
      </c>
      <c r="L99" s="1">
        <v>0</v>
      </c>
      <c r="O99" s="2">
        <v>42620.4654282407</v>
      </c>
      <c r="P99" s="1">
        <v>28.67</v>
      </c>
      <c r="Q99" s="1">
        <v>29662.5</v>
      </c>
      <c r="R99" s="1">
        <v>458.7</v>
      </c>
      <c r="S99" s="1">
        <v>20183.8</v>
      </c>
      <c r="T99" s="1">
        <v>64</v>
      </c>
      <c r="U99" s="1">
        <v>1504.9</v>
      </c>
      <c r="V99" s="1">
        <v>24.32</v>
      </c>
      <c r="W99" s="1">
        <v>0</v>
      </c>
    </row>
    <row r="100" spans="4:23">
      <c r="D100" s="2">
        <v>42620.4654398148</v>
      </c>
      <c r="E100" s="1">
        <v>71428.5</v>
      </c>
      <c r="F100" s="1">
        <v>127805</v>
      </c>
      <c r="G100" s="1">
        <v>75563.3</v>
      </c>
      <c r="H100" s="1">
        <v>122461</v>
      </c>
      <c r="I100" s="1">
        <v>968</v>
      </c>
      <c r="J100" s="1">
        <v>1068.7</v>
      </c>
      <c r="K100" s="1">
        <v>16.32</v>
      </c>
      <c r="L100" s="1">
        <v>0</v>
      </c>
      <c r="O100" s="2">
        <v>42620.4654398148</v>
      </c>
      <c r="P100" s="1">
        <v>23.61</v>
      </c>
      <c r="Q100" s="1">
        <v>24481.4</v>
      </c>
      <c r="R100" s="1">
        <v>377.7</v>
      </c>
      <c r="S100" s="1">
        <v>16660</v>
      </c>
      <c r="T100" s="1">
        <v>64</v>
      </c>
      <c r="U100" s="1">
        <v>1504.7</v>
      </c>
      <c r="V100" s="1">
        <v>20.07</v>
      </c>
      <c r="W100" s="1">
        <v>0</v>
      </c>
    </row>
    <row r="101" spans="4:23">
      <c r="D101" s="2">
        <v>42620.4654513889</v>
      </c>
      <c r="E101" s="1">
        <v>88363</v>
      </c>
      <c r="F101" s="1">
        <v>128873</v>
      </c>
      <c r="G101" s="1">
        <v>84905.6</v>
      </c>
      <c r="H101" s="1">
        <v>124347</v>
      </c>
      <c r="I101" s="1">
        <v>1065.7</v>
      </c>
      <c r="J101" s="1">
        <v>1061.3</v>
      </c>
      <c r="K101" s="1">
        <v>17.8</v>
      </c>
      <c r="L101" s="1">
        <v>0</v>
      </c>
      <c r="O101" s="2">
        <v>42620.4654513889</v>
      </c>
      <c r="P101" s="1">
        <v>30.15</v>
      </c>
      <c r="Q101" s="1">
        <v>31188.2</v>
      </c>
      <c r="R101" s="1">
        <v>482.3</v>
      </c>
      <c r="S101" s="1">
        <v>21223</v>
      </c>
      <c r="T101" s="1">
        <v>64</v>
      </c>
      <c r="U101" s="1">
        <v>1504.8</v>
      </c>
      <c r="V101" s="1">
        <v>25.57</v>
      </c>
      <c r="W101" s="1">
        <v>0</v>
      </c>
    </row>
    <row r="102" spans="4:23">
      <c r="D102" s="2">
        <v>42620.465462963</v>
      </c>
      <c r="E102" s="1">
        <v>58346.5</v>
      </c>
      <c r="F102" s="1">
        <v>120102</v>
      </c>
      <c r="G102" s="1">
        <v>63899.4</v>
      </c>
      <c r="H102" s="1">
        <v>108747</v>
      </c>
      <c r="I102" s="1">
        <v>935</v>
      </c>
      <c r="J102" s="1">
        <v>1130.9</v>
      </c>
      <c r="K102" s="1">
        <v>14.62</v>
      </c>
      <c r="L102" s="1">
        <v>0</v>
      </c>
      <c r="O102" s="2">
        <v>42620.465462963</v>
      </c>
      <c r="P102" s="1">
        <v>23.34</v>
      </c>
      <c r="Q102" s="1">
        <v>24051.3</v>
      </c>
      <c r="R102" s="1">
        <v>373.4</v>
      </c>
      <c r="S102" s="1">
        <v>16375.1</v>
      </c>
      <c r="T102" s="1">
        <v>64</v>
      </c>
      <c r="U102" s="1">
        <v>1504</v>
      </c>
      <c r="V102" s="1">
        <v>19.72</v>
      </c>
      <c r="W102" s="1">
        <v>0</v>
      </c>
    </row>
    <row r="103" spans="4:23">
      <c r="D103" s="2">
        <v>42620.465474537</v>
      </c>
      <c r="E103" s="1">
        <v>55950.8</v>
      </c>
      <c r="F103" s="1">
        <v>133423</v>
      </c>
      <c r="G103" s="1">
        <v>63107.9</v>
      </c>
      <c r="H103" s="1">
        <v>115426</v>
      </c>
      <c r="I103" s="1">
        <v>907.9</v>
      </c>
      <c r="J103" s="1">
        <v>1183.7</v>
      </c>
      <c r="K103" s="1">
        <v>15.51</v>
      </c>
      <c r="L103" s="1">
        <v>0</v>
      </c>
      <c r="O103" s="2">
        <v>42620.465474537</v>
      </c>
      <c r="P103" s="1">
        <v>25.58</v>
      </c>
      <c r="Q103" s="1">
        <v>26453.7</v>
      </c>
      <c r="R103" s="1">
        <v>408.4</v>
      </c>
      <c r="S103" s="1">
        <v>17972</v>
      </c>
      <c r="T103" s="1">
        <v>64.14</v>
      </c>
      <c r="U103" s="1">
        <v>1507.3</v>
      </c>
      <c r="V103" s="1">
        <v>21.69</v>
      </c>
      <c r="W103" s="1">
        <v>0</v>
      </c>
    </row>
    <row r="104" spans="4:23">
      <c r="D104" s="2">
        <v>42620.4654861111</v>
      </c>
      <c r="E104" s="1">
        <v>60649</v>
      </c>
      <c r="F104" s="1">
        <v>176398</v>
      </c>
      <c r="G104" s="1">
        <v>79819.6</v>
      </c>
      <c r="H104" s="1">
        <v>148874</v>
      </c>
      <c r="I104" s="1">
        <v>778.1</v>
      </c>
      <c r="J104" s="1">
        <v>1213.3</v>
      </c>
      <c r="K104" s="1">
        <v>19.42</v>
      </c>
      <c r="L104" s="1">
        <v>0</v>
      </c>
      <c r="O104" s="2">
        <v>42620.4654861111</v>
      </c>
      <c r="P104" s="1">
        <v>15.6</v>
      </c>
      <c r="Q104" s="1">
        <v>16137.1</v>
      </c>
      <c r="R104" s="1">
        <v>250.5</v>
      </c>
      <c r="S104" s="1">
        <v>11002.5</v>
      </c>
      <c r="T104" s="1">
        <v>63.75</v>
      </c>
      <c r="U104" s="1">
        <v>1501.9</v>
      </c>
      <c r="V104" s="1">
        <v>13.23</v>
      </c>
      <c r="W104" s="1">
        <v>0</v>
      </c>
    </row>
    <row r="105" spans="4:23">
      <c r="D105" s="2">
        <v>42620.4654976852</v>
      </c>
      <c r="E105" s="1">
        <v>162569</v>
      </c>
      <c r="F105" s="1">
        <v>151734</v>
      </c>
      <c r="G105" s="1">
        <v>145381</v>
      </c>
      <c r="H105" s="1">
        <v>166816</v>
      </c>
      <c r="I105" s="1">
        <v>1145.1</v>
      </c>
      <c r="J105" s="1">
        <v>931.4</v>
      </c>
      <c r="K105" s="1">
        <v>25.75</v>
      </c>
      <c r="L105" s="1">
        <v>0</v>
      </c>
      <c r="O105" s="2">
        <v>42620.4654976852</v>
      </c>
      <c r="P105" s="1">
        <v>20.57</v>
      </c>
      <c r="Q105" s="1">
        <v>21279.3</v>
      </c>
      <c r="R105" s="1">
        <v>329.1</v>
      </c>
      <c r="S105" s="1">
        <v>14480.1</v>
      </c>
      <c r="T105" s="1">
        <v>64</v>
      </c>
      <c r="U105" s="1">
        <v>1504.8</v>
      </c>
      <c r="V105" s="1">
        <v>17.45</v>
      </c>
      <c r="W105" s="1">
        <v>0</v>
      </c>
    </row>
    <row r="106" spans="4:23">
      <c r="D106" s="2">
        <v>42620.4655092593</v>
      </c>
      <c r="E106" s="1">
        <v>109497</v>
      </c>
      <c r="F106" s="1">
        <v>59413</v>
      </c>
      <c r="G106" s="1">
        <v>92731.8</v>
      </c>
      <c r="H106" s="1">
        <v>86177.7</v>
      </c>
      <c r="I106" s="1">
        <v>1209.1</v>
      </c>
      <c r="J106" s="1">
        <v>706</v>
      </c>
      <c r="K106" s="1">
        <v>13.84</v>
      </c>
      <c r="L106" s="1">
        <v>0</v>
      </c>
      <c r="O106" s="2">
        <v>42620.4655092593</v>
      </c>
      <c r="P106" s="1">
        <v>4.18</v>
      </c>
      <c r="Q106" s="1">
        <v>4323.3</v>
      </c>
      <c r="R106" s="1">
        <v>66.86</v>
      </c>
      <c r="S106" s="1">
        <v>2941.9</v>
      </c>
      <c r="T106" s="1">
        <v>64</v>
      </c>
      <c r="U106" s="1">
        <v>1504.8</v>
      </c>
      <c r="V106" s="1">
        <v>3.55</v>
      </c>
      <c r="W106" s="1">
        <v>0</v>
      </c>
    </row>
    <row r="107" spans="4:23">
      <c r="D107" s="2">
        <v>42620.4655208333</v>
      </c>
      <c r="E107" s="1">
        <v>84828.3</v>
      </c>
      <c r="F107" s="1">
        <v>149187</v>
      </c>
      <c r="G107" s="1">
        <v>89451.3</v>
      </c>
      <c r="H107" s="1">
        <v>141297</v>
      </c>
      <c r="I107" s="1">
        <v>971.1</v>
      </c>
      <c r="J107" s="1">
        <v>1081.2</v>
      </c>
      <c r="K107" s="1">
        <v>19.17</v>
      </c>
      <c r="L107" s="1">
        <v>0</v>
      </c>
      <c r="O107" s="2">
        <v>42620.4655208333</v>
      </c>
      <c r="P107" s="1">
        <v>21.81</v>
      </c>
      <c r="Q107" s="1">
        <v>22575</v>
      </c>
      <c r="R107" s="1">
        <v>347.9</v>
      </c>
      <c r="S107" s="1">
        <v>15356.9</v>
      </c>
      <c r="T107" s="1">
        <v>64.18</v>
      </c>
      <c r="U107" s="1">
        <v>1505.3</v>
      </c>
      <c r="V107" s="1">
        <v>18.51</v>
      </c>
      <c r="W107" s="1">
        <v>0</v>
      </c>
    </row>
    <row r="108" spans="4:23">
      <c r="D108" s="2">
        <v>42620.4655324074</v>
      </c>
      <c r="E108" s="1">
        <v>56513.6</v>
      </c>
      <c r="F108" s="1">
        <v>152089</v>
      </c>
      <c r="G108" s="1">
        <v>66956.9</v>
      </c>
      <c r="H108" s="1">
        <v>129400</v>
      </c>
      <c r="I108" s="1">
        <v>864.3</v>
      </c>
      <c r="J108" s="1">
        <v>1203.5</v>
      </c>
      <c r="K108" s="1">
        <v>17.09</v>
      </c>
      <c r="L108" s="1">
        <v>0</v>
      </c>
      <c r="O108" s="2">
        <v>42620.4655324074</v>
      </c>
      <c r="P108" s="1">
        <v>28.76</v>
      </c>
      <c r="Q108" s="1">
        <v>29733.5</v>
      </c>
      <c r="R108" s="1">
        <v>461.1</v>
      </c>
      <c r="S108" s="1">
        <v>20232.2</v>
      </c>
      <c r="T108" s="1">
        <v>63.87</v>
      </c>
      <c r="U108" s="1">
        <v>1504.9</v>
      </c>
      <c r="V108" s="1">
        <v>24.38</v>
      </c>
      <c r="W108" s="1">
        <v>0</v>
      </c>
    </row>
    <row r="109" spans="4:23">
      <c r="D109" s="2">
        <v>42620.4655439815</v>
      </c>
      <c r="E109" s="1">
        <v>56405.1</v>
      </c>
      <c r="F109" s="1">
        <v>158069</v>
      </c>
      <c r="G109" s="1">
        <v>62104.9</v>
      </c>
      <c r="H109" s="1">
        <v>130190</v>
      </c>
      <c r="I109" s="1">
        <v>930</v>
      </c>
      <c r="J109" s="1">
        <v>1243.3</v>
      </c>
      <c r="K109" s="1">
        <v>17.57</v>
      </c>
      <c r="L109" s="1">
        <v>0</v>
      </c>
      <c r="O109" s="2">
        <v>42620.4655439815</v>
      </c>
      <c r="P109" s="1">
        <v>25.6</v>
      </c>
      <c r="Q109" s="1">
        <v>26484.1</v>
      </c>
      <c r="R109" s="1">
        <v>409.6</v>
      </c>
      <c r="S109" s="1">
        <v>18027.7</v>
      </c>
      <c r="T109" s="1">
        <v>64</v>
      </c>
      <c r="U109" s="1">
        <v>1504.3</v>
      </c>
      <c r="V109" s="1">
        <v>21.72</v>
      </c>
      <c r="W109" s="1">
        <v>0</v>
      </c>
    </row>
    <row r="110" spans="4:23">
      <c r="D110" s="2">
        <v>42620.4655555556</v>
      </c>
      <c r="E110" s="1">
        <v>76401.3</v>
      </c>
      <c r="F110" s="1">
        <v>183206</v>
      </c>
      <c r="G110" s="1">
        <v>78440.4</v>
      </c>
      <c r="H110" s="1">
        <v>155136</v>
      </c>
      <c r="I110" s="1">
        <v>997.4</v>
      </c>
      <c r="J110" s="1">
        <v>1209.3</v>
      </c>
      <c r="K110" s="1">
        <v>21.27</v>
      </c>
      <c r="L110" s="1">
        <v>0</v>
      </c>
      <c r="O110" s="2">
        <v>42620.4655555556</v>
      </c>
      <c r="P110" s="1">
        <v>29.25</v>
      </c>
      <c r="Q110" s="1">
        <v>30292.5</v>
      </c>
      <c r="R110" s="1">
        <v>468</v>
      </c>
      <c r="S110" s="1">
        <v>20595</v>
      </c>
      <c r="T110" s="1">
        <v>64</v>
      </c>
      <c r="U110" s="1">
        <v>1506.2</v>
      </c>
      <c r="V110" s="1">
        <v>24.84</v>
      </c>
      <c r="W110" s="1">
        <v>0</v>
      </c>
    </row>
    <row r="111" spans="4:23">
      <c r="D111" s="2">
        <v>42620.4655671296</v>
      </c>
      <c r="E111" s="1">
        <v>71265.2</v>
      </c>
      <c r="F111" s="1">
        <v>111739</v>
      </c>
      <c r="G111" s="1">
        <v>69879.3</v>
      </c>
      <c r="H111" s="1">
        <v>104787</v>
      </c>
      <c r="I111" s="1">
        <v>1044.3</v>
      </c>
      <c r="J111" s="1">
        <v>1091.9</v>
      </c>
      <c r="K111" s="1">
        <v>14.99</v>
      </c>
      <c r="L111" s="1">
        <v>0</v>
      </c>
      <c r="O111" s="2">
        <v>42620.4655671296</v>
      </c>
      <c r="P111" s="1">
        <v>27.88</v>
      </c>
      <c r="Q111" s="1">
        <v>28834.5</v>
      </c>
      <c r="R111" s="1">
        <v>446</v>
      </c>
      <c r="S111" s="1">
        <v>19623.2</v>
      </c>
      <c r="T111" s="1">
        <v>64</v>
      </c>
      <c r="U111" s="1">
        <v>1504.7</v>
      </c>
      <c r="V111" s="1">
        <v>23.64</v>
      </c>
      <c r="W111" s="1">
        <v>0</v>
      </c>
    </row>
    <row r="112" spans="4:23">
      <c r="D112" s="2">
        <v>42620.4655787037</v>
      </c>
      <c r="E112" s="1">
        <v>41055.7</v>
      </c>
      <c r="F112" s="1">
        <v>139419</v>
      </c>
      <c r="G112" s="1">
        <v>53970</v>
      </c>
      <c r="H112" s="1">
        <v>113310</v>
      </c>
      <c r="I112" s="1">
        <v>779</v>
      </c>
      <c r="J112" s="1">
        <v>1260</v>
      </c>
      <c r="K112" s="1">
        <v>14.78</v>
      </c>
      <c r="L112" s="1">
        <v>0</v>
      </c>
      <c r="O112" s="2">
        <v>42620.4655787037</v>
      </c>
      <c r="P112" s="1">
        <v>31.9</v>
      </c>
      <c r="Q112" s="1">
        <v>33037.8</v>
      </c>
      <c r="R112" s="1">
        <v>510.3</v>
      </c>
      <c r="S112" s="1">
        <v>22488.6</v>
      </c>
      <c r="T112" s="1">
        <v>64</v>
      </c>
      <c r="U112" s="1">
        <v>1504.3</v>
      </c>
      <c r="V112" s="1">
        <v>27.09</v>
      </c>
      <c r="W112" s="1">
        <v>0</v>
      </c>
    </row>
    <row r="113" spans="4:23">
      <c r="D113" s="2">
        <v>42620.4655902778</v>
      </c>
      <c r="E113" s="1">
        <v>62006.8</v>
      </c>
      <c r="F113" s="1">
        <v>115361</v>
      </c>
      <c r="G113" s="1">
        <v>62826.2</v>
      </c>
      <c r="H113" s="1">
        <v>103673</v>
      </c>
      <c r="I113" s="1">
        <v>1010.6</v>
      </c>
      <c r="J113" s="1">
        <v>1139.4</v>
      </c>
      <c r="K113" s="1">
        <v>14.53</v>
      </c>
      <c r="L113" s="1">
        <v>0</v>
      </c>
      <c r="O113" s="2">
        <v>42620.4655902778</v>
      </c>
      <c r="P113" s="1">
        <v>28.39</v>
      </c>
      <c r="Q113" s="1">
        <v>29347.3</v>
      </c>
      <c r="R113" s="1">
        <v>454.3</v>
      </c>
      <c r="S113" s="1">
        <v>19975.6</v>
      </c>
      <c r="T113" s="1">
        <v>64</v>
      </c>
      <c r="U113" s="1">
        <v>1504.4</v>
      </c>
      <c r="V113" s="1">
        <v>24.06</v>
      </c>
      <c r="W113" s="1">
        <v>0</v>
      </c>
    </row>
    <row r="114" spans="4:23">
      <c r="D114" s="2">
        <v>42620.4656018519</v>
      </c>
      <c r="E114" s="1">
        <v>40366.1</v>
      </c>
      <c r="F114" s="1">
        <v>123610</v>
      </c>
      <c r="G114" s="1">
        <v>49344.2</v>
      </c>
      <c r="H114" s="1">
        <v>101125</v>
      </c>
      <c r="I114" s="1">
        <v>837.7</v>
      </c>
      <c r="J114" s="1">
        <v>1251.7</v>
      </c>
      <c r="K114" s="1">
        <v>13.43</v>
      </c>
      <c r="L114" s="1">
        <v>0</v>
      </c>
      <c r="O114" s="2">
        <v>42620.4656018519</v>
      </c>
      <c r="P114" s="1">
        <v>31.66</v>
      </c>
      <c r="Q114" s="1">
        <v>32744.9</v>
      </c>
      <c r="R114" s="1">
        <v>506.6</v>
      </c>
      <c r="S114" s="1">
        <v>22297.3</v>
      </c>
      <c r="T114" s="1">
        <v>64</v>
      </c>
      <c r="U114" s="1">
        <v>1503.8</v>
      </c>
      <c r="V114" s="1">
        <v>26.85</v>
      </c>
      <c r="W114" s="1">
        <v>0</v>
      </c>
    </row>
    <row r="115" spans="4:23">
      <c r="D115" s="2">
        <v>42620.4665509259</v>
      </c>
      <c r="E115" s="1">
        <v>32670.3</v>
      </c>
      <c r="F115" s="1">
        <v>102764</v>
      </c>
      <c r="G115" s="1">
        <v>42294.8</v>
      </c>
      <c r="H115" s="1">
        <v>90678.6</v>
      </c>
      <c r="I115" s="1">
        <v>791</v>
      </c>
      <c r="J115" s="1">
        <v>1160.5</v>
      </c>
      <c r="K115" s="1">
        <v>11.09</v>
      </c>
      <c r="L115" s="1">
        <v>0</v>
      </c>
      <c r="O115" s="2">
        <v>42620.4665509259</v>
      </c>
      <c r="P115" s="1">
        <v>14.24</v>
      </c>
      <c r="Q115" s="1">
        <v>14545.5</v>
      </c>
      <c r="R115" s="1">
        <v>227.7</v>
      </c>
      <c r="S115" s="1">
        <v>9899.4</v>
      </c>
      <c r="T115" s="1">
        <v>64.04</v>
      </c>
      <c r="U115" s="1">
        <v>1504.6</v>
      </c>
      <c r="V115" s="1">
        <v>11.93</v>
      </c>
      <c r="W115" s="1">
        <v>0</v>
      </c>
    </row>
    <row r="116" spans="4:23">
      <c r="D116" s="2">
        <v>42620.4665625</v>
      </c>
      <c r="E116" s="1">
        <v>33436.4</v>
      </c>
      <c r="F116" s="1">
        <v>103652</v>
      </c>
      <c r="G116" s="1">
        <v>43523.3</v>
      </c>
      <c r="H116" s="1">
        <v>91351.6</v>
      </c>
      <c r="I116" s="1">
        <v>786.7</v>
      </c>
      <c r="J116" s="1">
        <v>1161.9</v>
      </c>
      <c r="K116" s="1">
        <v>11.23</v>
      </c>
      <c r="L116" s="1">
        <v>0</v>
      </c>
      <c r="O116" s="2">
        <v>42620.4665625</v>
      </c>
      <c r="P116" s="1">
        <v>32.87</v>
      </c>
      <c r="Q116" s="1">
        <v>11455.7</v>
      </c>
      <c r="R116" s="1">
        <v>525.9</v>
      </c>
      <c r="S116" s="1">
        <v>7840</v>
      </c>
      <c r="T116" s="1">
        <v>64</v>
      </c>
      <c r="U116" s="1">
        <v>1496.3</v>
      </c>
      <c r="V116" s="1">
        <v>9.41</v>
      </c>
      <c r="W116" s="1">
        <v>0</v>
      </c>
    </row>
    <row r="117" spans="4:23">
      <c r="D117" s="2">
        <v>42620.4665740741</v>
      </c>
      <c r="E117" s="1">
        <v>38334.5</v>
      </c>
      <c r="F117" s="1">
        <v>103294</v>
      </c>
      <c r="G117" s="1">
        <v>44962</v>
      </c>
      <c r="H117" s="1">
        <v>90836.8</v>
      </c>
      <c r="I117" s="1">
        <v>873.1</v>
      </c>
      <c r="J117" s="1">
        <v>1164.4</v>
      </c>
      <c r="K117" s="1">
        <v>11.6</v>
      </c>
      <c r="L117" s="1">
        <v>0</v>
      </c>
      <c r="O117" s="2">
        <v>42620.4665740741</v>
      </c>
      <c r="P117" s="1">
        <v>41.87</v>
      </c>
      <c r="Q117" s="1">
        <v>28037.1</v>
      </c>
      <c r="R117" s="1">
        <v>669.8</v>
      </c>
      <c r="S117" s="1">
        <v>19118.6</v>
      </c>
      <c r="T117" s="1">
        <v>64</v>
      </c>
      <c r="U117" s="1">
        <v>1501.7</v>
      </c>
      <c r="V117" s="1">
        <v>23</v>
      </c>
      <c r="W117" s="1">
        <v>0</v>
      </c>
    </row>
    <row r="118" spans="4:23">
      <c r="D118" s="2">
        <v>42620.4665856482</v>
      </c>
      <c r="E118" s="1">
        <v>45033.6</v>
      </c>
      <c r="F118" s="1">
        <v>107780</v>
      </c>
      <c r="G118" s="1">
        <v>54949.5</v>
      </c>
      <c r="H118" s="1">
        <v>97390.1</v>
      </c>
      <c r="I118" s="1">
        <v>839.2</v>
      </c>
      <c r="J118" s="1">
        <v>1133.3</v>
      </c>
      <c r="K118" s="1">
        <v>12.52</v>
      </c>
      <c r="L118" s="1">
        <v>0</v>
      </c>
      <c r="O118" s="2">
        <v>42620.4665856482</v>
      </c>
      <c r="P118" s="1">
        <v>25.24</v>
      </c>
      <c r="Q118" s="1">
        <v>26051.2</v>
      </c>
      <c r="R118" s="1">
        <v>403.8</v>
      </c>
      <c r="S118" s="1">
        <v>17727.4</v>
      </c>
      <c r="T118" s="1">
        <v>64</v>
      </c>
      <c r="U118" s="1">
        <v>1504.8</v>
      </c>
      <c r="V118" s="1">
        <v>21.36</v>
      </c>
      <c r="W118" s="1">
        <v>0</v>
      </c>
    </row>
    <row r="119" spans="4:23">
      <c r="D119" s="2">
        <v>42620.4665972222</v>
      </c>
      <c r="E119" s="1">
        <v>34136.1</v>
      </c>
      <c r="F119" s="1">
        <v>107113</v>
      </c>
      <c r="G119" s="1">
        <v>45517.7</v>
      </c>
      <c r="H119" s="1">
        <v>89587.2</v>
      </c>
      <c r="I119" s="1">
        <v>768</v>
      </c>
      <c r="J119" s="1">
        <v>1224.3</v>
      </c>
      <c r="K119" s="1">
        <v>11.57</v>
      </c>
      <c r="L119" s="1">
        <v>0</v>
      </c>
      <c r="O119" s="2">
        <v>42620.4665972222</v>
      </c>
      <c r="P119" s="1">
        <v>43.32</v>
      </c>
      <c r="Q119" s="1">
        <v>44817.1</v>
      </c>
      <c r="R119" s="1">
        <v>693.1</v>
      </c>
      <c r="S119" s="1">
        <v>30494.5</v>
      </c>
      <c r="T119" s="1">
        <v>64</v>
      </c>
      <c r="U119" s="1">
        <v>1505</v>
      </c>
      <c r="V119" s="1">
        <v>36.75</v>
      </c>
      <c r="W119" s="1">
        <v>0</v>
      </c>
    </row>
    <row r="120" spans="4:23">
      <c r="D120" s="2">
        <v>42620.4666087963</v>
      </c>
      <c r="E120" s="1">
        <v>56658.6</v>
      </c>
      <c r="F120" s="1">
        <v>97932.5</v>
      </c>
      <c r="G120" s="1">
        <v>60024</v>
      </c>
      <c r="H120" s="1">
        <v>93197.8</v>
      </c>
      <c r="I120" s="1">
        <v>966.6</v>
      </c>
      <c r="J120" s="1">
        <v>1076</v>
      </c>
      <c r="K120" s="1">
        <v>12.66</v>
      </c>
      <c r="L120" s="1">
        <v>0</v>
      </c>
      <c r="O120" s="2">
        <v>42620.4666087963</v>
      </c>
      <c r="P120" s="1">
        <v>16.52</v>
      </c>
      <c r="Q120" s="1">
        <v>17085.4</v>
      </c>
      <c r="R120" s="1">
        <v>264.3</v>
      </c>
      <c r="S120" s="1">
        <v>11629.8</v>
      </c>
      <c r="T120" s="1">
        <v>64</v>
      </c>
      <c r="U120" s="1">
        <v>1504.4</v>
      </c>
      <c r="V120" s="1">
        <v>14.01</v>
      </c>
      <c r="W120" s="1">
        <v>0</v>
      </c>
    </row>
    <row r="121" spans="4:23">
      <c r="D121" s="2">
        <v>42620.4666203704</v>
      </c>
      <c r="E121" s="1">
        <v>56755.1</v>
      </c>
      <c r="F121" s="1">
        <v>97085.5</v>
      </c>
      <c r="G121" s="1">
        <v>61809.9</v>
      </c>
      <c r="H121" s="1">
        <v>94558.7</v>
      </c>
      <c r="I121" s="1">
        <v>940.3</v>
      </c>
      <c r="J121" s="1">
        <v>1051.4</v>
      </c>
      <c r="K121" s="1">
        <v>12.6</v>
      </c>
      <c r="L121" s="1">
        <v>0</v>
      </c>
      <c r="O121" s="2">
        <v>42620.4666203704</v>
      </c>
      <c r="P121" s="1">
        <v>20.98</v>
      </c>
      <c r="Q121" s="1">
        <v>21012.1</v>
      </c>
      <c r="R121" s="1">
        <v>335.7</v>
      </c>
      <c r="S121" s="1">
        <v>14299.2</v>
      </c>
      <c r="T121" s="1">
        <v>64</v>
      </c>
      <c r="U121" s="1">
        <v>1504.7</v>
      </c>
      <c r="V121" s="1">
        <v>17.23</v>
      </c>
      <c r="W121" s="1">
        <v>0</v>
      </c>
    </row>
    <row r="122" spans="4:23">
      <c r="D122" s="2">
        <v>42620.4666319444</v>
      </c>
      <c r="E122" s="1">
        <v>116205</v>
      </c>
      <c r="F122" s="1">
        <v>119493</v>
      </c>
      <c r="G122" s="1">
        <v>107590</v>
      </c>
      <c r="H122" s="1">
        <v>130106</v>
      </c>
      <c r="I122" s="1">
        <v>1106</v>
      </c>
      <c r="J122" s="1">
        <v>940.5</v>
      </c>
      <c r="K122" s="1">
        <v>19.31</v>
      </c>
      <c r="L122" s="1">
        <v>0</v>
      </c>
      <c r="O122" s="2">
        <v>42620.4666319444</v>
      </c>
      <c r="P122" s="1">
        <v>24.54</v>
      </c>
      <c r="Q122" s="1">
        <v>25388.9</v>
      </c>
      <c r="R122" s="1">
        <v>392.6</v>
      </c>
      <c r="S122" s="1">
        <v>17277.5</v>
      </c>
      <c r="T122" s="1">
        <v>64</v>
      </c>
      <c r="U122" s="1">
        <v>1504.7</v>
      </c>
      <c r="V122" s="1">
        <v>20.82</v>
      </c>
      <c r="W122" s="1">
        <v>0</v>
      </c>
    </row>
    <row r="123" spans="4:23">
      <c r="D123" s="2">
        <v>42620.4666435185</v>
      </c>
      <c r="E123" s="1">
        <v>37359.8</v>
      </c>
      <c r="F123" s="1">
        <v>115151</v>
      </c>
      <c r="G123" s="1">
        <v>49723.3</v>
      </c>
      <c r="H123" s="1">
        <v>98942.7</v>
      </c>
      <c r="I123" s="1">
        <v>769.4</v>
      </c>
      <c r="J123" s="1">
        <v>1191.7</v>
      </c>
      <c r="K123" s="1">
        <v>12.49</v>
      </c>
      <c r="L123" s="1">
        <v>0</v>
      </c>
      <c r="O123" s="2">
        <v>42620.4666435185</v>
      </c>
      <c r="P123" s="1">
        <v>29.28</v>
      </c>
      <c r="Q123" s="1">
        <v>29142.4</v>
      </c>
      <c r="R123" s="1">
        <v>468.4</v>
      </c>
      <c r="S123" s="1">
        <v>19791.5</v>
      </c>
      <c r="T123" s="1">
        <v>64</v>
      </c>
      <c r="U123" s="1">
        <v>1507.8</v>
      </c>
      <c r="V123" s="1">
        <v>23.9</v>
      </c>
      <c r="W123" s="1">
        <v>0</v>
      </c>
    </row>
    <row r="124" spans="4:23">
      <c r="D124" s="2">
        <v>42620.4666550926</v>
      </c>
      <c r="E124" s="1">
        <v>167495</v>
      </c>
      <c r="F124" s="1">
        <v>87199.4</v>
      </c>
      <c r="G124" s="1">
        <v>131901</v>
      </c>
      <c r="H124" s="1">
        <v>120379</v>
      </c>
      <c r="I124" s="1">
        <v>1300.3</v>
      </c>
      <c r="J124" s="1">
        <v>741.8</v>
      </c>
      <c r="K124" s="1">
        <v>20.86</v>
      </c>
      <c r="L124" s="1">
        <v>0</v>
      </c>
      <c r="O124" s="2">
        <v>42620.4666550926</v>
      </c>
      <c r="P124" s="1">
        <v>28.4</v>
      </c>
      <c r="Q124" s="1">
        <v>29324.7</v>
      </c>
      <c r="R124" s="1">
        <v>454.4</v>
      </c>
      <c r="S124" s="1">
        <v>19996.7</v>
      </c>
      <c r="T124" s="1">
        <v>64</v>
      </c>
      <c r="U124" s="1">
        <v>1501.7</v>
      </c>
      <c r="V124" s="1">
        <v>24.05</v>
      </c>
      <c r="W124" s="1">
        <v>0</v>
      </c>
    </row>
    <row r="125" spans="4:23">
      <c r="D125" s="2">
        <v>42620.4666666667</v>
      </c>
      <c r="E125" s="1">
        <v>71353.9</v>
      </c>
      <c r="F125" s="1">
        <v>149147</v>
      </c>
      <c r="G125" s="1">
        <v>75152.7</v>
      </c>
      <c r="H125" s="1">
        <v>131650</v>
      </c>
      <c r="I125" s="1">
        <v>972.2</v>
      </c>
      <c r="J125" s="1">
        <v>1160.1</v>
      </c>
      <c r="K125" s="1">
        <v>18.06</v>
      </c>
      <c r="L125" s="1">
        <v>0</v>
      </c>
      <c r="O125" s="2">
        <v>42620.4666666667</v>
      </c>
      <c r="P125" s="1">
        <v>24.51</v>
      </c>
      <c r="Q125" s="1">
        <v>25223.5</v>
      </c>
      <c r="R125" s="1">
        <v>392</v>
      </c>
      <c r="S125" s="1">
        <v>17165.7</v>
      </c>
      <c r="T125" s="1">
        <v>64.02</v>
      </c>
      <c r="U125" s="1">
        <v>1504.7</v>
      </c>
      <c r="V125" s="1">
        <v>20.68</v>
      </c>
      <c r="W125" s="1">
        <v>0</v>
      </c>
    </row>
    <row r="126" spans="4:23">
      <c r="D126" s="2">
        <v>42620.4666782407</v>
      </c>
      <c r="E126" s="1">
        <v>50936.4</v>
      </c>
      <c r="F126" s="1">
        <v>143658</v>
      </c>
      <c r="G126" s="1">
        <v>62661.8</v>
      </c>
      <c r="H126" s="1">
        <v>122674</v>
      </c>
      <c r="I126" s="1">
        <v>832.4</v>
      </c>
      <c r="J126" s="1">
        <v>1199.2</v>
      </c>
      <c r="K126" s="1">
        <v>15.94</v>
      </c>
      <c r="L126" s="1">
        <v>0</v>
      </c>
      <c r="O126" s="2">
        <v>42620.4666782407</v>
      </c>
      <c r="P126" s="1">
        <v>31.34</v>
      </c>
      <c r="Q126" s="1">
        <v>24587.2</v>
      </c>
      <c r="R126" s="1">
        <v>500.4</v>
      </c>
      <c r="S126" s="1">
        <v>16731</v>
      </c>
      <c r="T126" s="1">
        <v>64.12</v>
      </c>
      <c r="U126" s="1">
        <v>1504.8</v>
      </c>
      <c r="V126" s="1">
        <v>20.17</v>
      </c>
      <c r="W126" s="1">
        <v>0</v>
      </c>
    </row>
    <row r="127" spans="4:23">
      <c r="D127" s="2">
        <v>42620.4666898148</v>
      </c>
      <c r="E127" s="1">
        <v>152898</v>
      </c>
      <c r="F127" s="1">
        <v>122849</v>
      </c>
      <c r="G127" s="1">
        <v>130769</v>
      </c>
      <c r="H127" s="1">
        <v>142427</v>
      </c>
      <c r="I127" s="1">
        <v>1197.3</v>
      </c>
      <c r="J127" s="1">
        <v>883.2</v>
      </c>
      <c r="K127" s="1">
        <v>22.59</v>
      </c>
      <c r="L127" s="1">
        <v>0</v>
      </c>
      <c r="O127" s="2">
        <v>42620.4666898148</v>
      </c>
      <c r="P127" s="1">
        <v>84.87</v>
      </c>
      <c r="Q127" s="1">
        <v>16540.5</v>
      </c>
      <c r="R127" s="1">
        <v>1355.1</v>
      </c>
      <c r="S127" s="1">
        <v>11368.2</v>
      </c>
      <c r="T127" s="1">
        <v>64.13</v>
      </c>
      <c r="U127" s="1">
        <v>1489.9</v>
      </c>
      <c r="V127" s="1">
        <v>13.62</v>
      </c>
      <c r="W127" s="1">
        <v>0</v>
      </c>
    </row>
    <row r="128" spans="4:23">
      <c r="D128" s="2">
        <v>42620.4667013889</v>
      </c>
      <c r="E128" s="1">
        <v>159860</v>
      </c>
      <c r="F128" s="1">
        <v>124205</v>
      </c>
      <c r="G128" s="1">
        <v>137196</v>
      </c>
      <c r="H128" s="1">
        <v>147066</v>
      </c>
      <c r="I128" s="1">
        <v>1193.2</v>
      </c>
      <c r="J128" s="1">
        <v>864.8</v>
      </c>
      <c r="K128" s="1">
        <v>23.27</v>
      </c>
      <c r="L128" s="1">
        <v>0</v>
      </c>
      <c r="O128" s="2">
        <v>42620.4667013889</v>
      </c>
      <c r="P128" s="1">
        <v>74.62</v>
      </c>
      <c r="Q128" s="1">
        <v>9218.6</v>
      </c>
      <c r="R128" s="1">
        <v>1197.6</v>
      </c>
      <c r="S128" s="1">
        <v>6370.3</v>
      </c>
      <c r="T128" s="1">
        <v>63.8</v>
      </c>
      <c r="U128" s="1">
        <v>1481.8</v>
      </c>
      <c r="V128" s="1">
        <v>7.61</v>
      </c>
      <c r="W128" s="1">
        <v>0</v>
      </c>
    </row>
    <row r="129" spans="4:23">
      <c r="D129" s="2">
        <v>42620.466712963</v>
      </c>
      <c r="E129" s="1">
        <v>66265.7</v>
      </c>
      <c r="F129" s="1">
        <v>116790</v>
      </c>
      <c r="G129" s="1">
        <v>68114.9</v>
      </c>
      <c r="H129" s="1">
        <v>107325</v>
      </c>
      <c r="I129" s="1">
        <v>996.2</v>
      </c>
      <c r="J129" s="1">
        <v>1114.3</v>
      </c>
      <c r="K129" s="1">
        <v>15</v>
      </c>
      <c r="L129" s="1">
        <v>0</v>
      </c>
      <c r="O129" s="2">
        <v>42620.466712963</v>
      </c>
      <c r="P129" s="1">
        <v>300.8</v>
      </c>
      <c r="Q129" s="1">
        <v>58364.1</v>
      </c>
      <c r="R129" s="1">
        <v>4812.1</v>
      </c>
      <c r="S129" s="1">
        <v>40062.8</v>
      </c>
      <c r="T129" s="1">
        <v>64.01</v>
      </c>
      <c r="U129" s="1">
        <v>1491.8</v>
      </c>
      <c r="V129" s="1">
        <v>48.06</v>
      </c>
      <c r="W129" s="1">
        <v>0</v>
      </c>
    </row>
    <row r="130" spans="4:23">
      <c r="D130" s="2">
        <v>42620.466724537</v>
      </c>
      <c r="E130" s="1">
        <v>75239.1</v>
      </c>
      <c r="F130" s="1">
        <v>100955</v>
      </c>
      <c r="G130" s="1">
        <v>71038.9</v>
      </c>
      <c r="H130" s="1">
        <v>101382</v>
      </c>
      <c r="I130" s="1">
        <v>1084.5</v>
      </c>
      <c r="J130" s="1">
        <v>1019.7</v>
      </c>
      <c r="K130" s="1">
        <v>14.43</v>
      </c>
      <c r="L130" s="1">
        <v>0</v>
      </c>
      <c r="O130" s="2">
        <v>42620.466724537</v>
      </c>
      <c r="P130" s="1">
        <v>148.2</v>
      </c>
      <c r="Q130" s="1">
        <v>42275.3</v>
      </c>
      <c r="R130" s="1">
        <v>2338.1</v>
      </c>
      <c r="S130" s="1">
        <v>28960.3</v>
      </c>
      <c r="T130" s="1">
        <v>64.89</v>
      </c>
      <c r="U130" s="1">
        <v>1494.8</v>
      </c>
      <c r="V130" s="1">
        <v>34.75</v>
      </c>
      <c r="W130" s="1">
        <v>0</v>
      </c>
    </row>
    <row r="131" spans="4:23">
      <c r="D131" s="2">
        <v>42620.4667361111</v>
      </c>
      <c r="E131" s="1">
        <v>63817.9</v>
      </c>
      <c r="F131" s="1">
        <v>117401</v>
      </c>
      <c r="G131" s="1">
        <v>68836.5</v>
      </c>
      <c r="H131" s="1">
        <v>109396</v>
      </c>
      <c r="I131" s="1">
        <v>949.3</v>
      </c>
      <c r="J131" s="1">
        <v>1098.9</v>
      </c>
      <c r="K131" s="1">
        <v>14.85</v>
      </c>
      <c r="L131" s="1">
        <v>0</v>
      </c>
      <c r="O131" s="2">
        <v>42620.4667361111</v>
      </c>
      <c r="P131" s="1">
        <v>21.05</v>
      </c>
      <c r="Q131" s="1">
        <v>4756.2</v>
      </c>
      <c r="R131" s="1">
        <v>336.8</v>
      </c>
      <c r="S131" s="1">
        <v>3267.8</v>
      </c>
      <c r="T131" s="1">
        <v>64</v>
      </c>
      <c r="U131" s="1">
        <v>1490.4</v>
      </c>
      <c r="V131" s="1">
        <v>3.91</v>
      </c>
      <c r="W131" s="1">
        <v>0</v>
      </c>
    </row>
    <row r="132" spans="4:23">
      <c r="D132" s="2">
        <v>42620.4667476852</v>
      </c>
      <c r="E132" s="1">
        <v>68245.4</v>
      </c>
      <c r="F132" s="1">
        <v>117212</v>
      </c>
      <c r="G132" s="1">
        <v>73630.5</v>
      </c>
      <c r="H132" s="1">
        <v>112010</v>
      </c>
      <c r="I132" s="1">
        <v>949.1</v>
      </c>
      <c r="J132" s="1">
        <v>1071.6</v>
      </c>
      <c r="K132" s="1">
        <v>15.19</v>
      </c>
      <c r="L132" s="1">
        <v>0</v>
      </c>
      <c r="O132" s="2">
        <v>42620.4667476852</v>
      </c>
      <c r="P132" s="1">
        <v>13.05</v>
      </c>
      <c r="Q132" s="1">
        <v>2.45</v>
      </c>
      <c r="R132" s="1">
        <v>208.8</v>
      </c>
      <c r="S132" s="1">
        <v>20.23</v>
      </c>
      <c r="T132" s="1">
        <v>64</v>
      </c>
      <c r="U132" s="1">
        <v>124</v>
      </c>
      <c r="V132" s="1">
        <v>0.01</v>
      </c>
      <c r="W132" s="1">
        <v>0</v>
      </c>
    </row>
    <row r="133" spans="4:23">
      <c r="D133" s="2">
        <v>42620.4667592593</v>
      </c>
      <c r="E133" s="1">
        <v>104140</v>
      </c>
      <c r="F133" s="1">
        <v>112880</v>
      </c>
      <c r="G133" s="1">
        <v>96236.9</v>
      </c>
      <c r="H133" s="1">
        <v>119924</v>
      </c>
      <c r="I133" s="1">
        <v>1108.1</v>
      </c>
      <c r="J133" s="1">
        <v>963.8</v>
      </c>
      <c r="K133" s="1">
        <v>17.78</v>
      </c>
      <c r="L133" s="1">
        <v>0</v>
      </c>
      <c r="O133" s="2">
        <v>42620.4667592593</v>
      </c>
      <c r="P133" s="1">
        <v>15.27</v>
      </c>
      <c r="Q133" s="1">
        <v>2.91</v>
      </c>
      <c r="R133" s="1">
        <v>244.4</v>
      </c>
      <c r="S133" s="1">
        <v>24.07</v>
      </c>
      <c r="T133" s="1">
        <v>64</v>
      </c>
      <c r="U133" s="1">
        <v>124</v>
      </c>
      <c r="V133" s="1">
        <v>0.01</v>
      </c>
      <c r="W133" s="1">
        <v>0</v>
      </c>
    </row>
    <row r="134" spans="4:23">
      <c r="D134" s="2">
        <v>42620.4679166667</v>
      </c>
      <c r="E134" s="1">
        <v>91187.1</v>
      </c>
      <c r="F134" s="1">
        <v>130199</v>
      </c>
      <c r="G134" s="1">
        <v>86710.2</v>
      </c>
      <c r="H134" s="1">
        <v>124472</v>
      </c>
      <c r="I134" s="1">
        <v>1076.9</v>
      </c>
      <c r="J134" s="1">
        <v>1071.1</v>
      </c>
      <c r="K134" s="1">
        <v>18.14</v>
      </c>
      <c r="L134" s="1">
        <v>0</v>
      </c>
      <c r="O134" s="2">
        <v>42620.4679166667</v>
      </c>
      <c r="P134" s="1">
        <v>28.66</v>
      </c>
      <c r="Q134" s="1">
        <v>29703.6</v>
      </c>
      <c r="R134" s="1">
        <v>458.6</v>
      </c>
      <c r="S134" s="1">
        <v>20216.5</v>
      </c>
      <c r="T134" s="1">
        <v>64</v>
      </c>
      <c r="U134" s="1">
        <v>1504.5</v>
      </c>
      <c r="V134" s="1">
        <v>24.36</v>
      </c>
      <c r="W134" s="1">
        <v>0</v>
      </c>
    </row>
    <row r="135" spans="4:23">
      <c r="D135" s="2">
        <v>42620.4679282407</v>
      </c>
      <c r="E135" s="1">
        <v>58016.2</v>
      </c>
      <c r="F135" s="1">
        <v>120175</v>
      </c>
      <c r="G135" s="1">
        <v>64734.9</v>
      </c>
      <c r="H135" s="1">
        <v>107836</v>
      </c>
      <c r="I135" s="1">
        <v>917.7</v>
      </c>
      <c r="J135" s="1">
        <v>1141.2</v>
      </c>
      <c r="K135" s="1">
        <v>14.6</v>
      </c>
      <c r="L135" s="1">
        <v>0</v>
      </c>
      <c r="O135" s="2">
        <v>42620.4679282407</v>
      </c>
      <c r="P135" s="1">
        <v>27.23</v>
      </c>
      <c r="Q135" s="1">
        <v>28113.8</v>
      </c>
      <c r="R135" s="1">
        <v>435.7</v>
      </c>
      <c r="S135" s="1">
        <v>19130.9</v>
      </c>
      <c r="T135" s="1">
        <v>64</v>
      </c>
      <c r="U135" s="1">
        <v>1504.8</v>
      </c>
      <c r="V135" s="1">
        <v>23.05</v>
      </c>
      <c r="W135" s="1">
        <v>0</v>
      </c>
    </row>
    <row r="136" spans="4:23">
      <c r="D136" s="2">
        <v>42620.4679398148</v>
      </c>
      <c r="E136" s="1">
        <v>114116</v>
      </c>
      <c r="F136" s="1">
        <v>118241</v>
      </c>
      <c r="G136" s="1">
        <v>103910</v>
      </c>
      <c r="H136" s="1">
        <v>125644</v>
      </c>
      <c r="I136" s="1">
        <v>1124.6</v>
      </c>
      <c r="J136" s="1">
        <v>963.7</v>
      </c>
      <c r="K136" s="1">
        <v>19.03</v>
      </c>
      <c r="L136" s="1">
        <v>0</v>
      </c>
      <c r="O136" s="2">
        <v>42620.4679398148</v>
      </c>
      <c r="P136" s="1">
        <v>30.16</v>
      </c>
      <c r="Q136" s="1">
        <v>31264.2</v>
      </c>
      <c r="R136" s="1">
        <v>482.6</v>
      </c>
      <c r="S136" s="1">
        <v>21274.7</v>
      </c>
      <c r="T136" s="1">
        <v>64</v>
      </c>
      <c r="U136" s="1">
        <v>1504.8</v>
      </c>
      <c r="V136" s="1">
        <v>25.64</v>
      </c>
      <c r="W136" s="1">
        <v>0</v>
      </c>
    </row>
    <row r="137" spans="4:23">
      <c r="D137" s="2">
        <v>42620.4679513889</v>
      </c>
      <c r="E137" s="1">
        <v>50878.3</v>
      </c>
      <c r="F137" s="1">
        <v>103484</v>
      </c>
      <c r="G137" s="1">
        <v>53551.6</v>
      </c>
      <c r="H137" s="1">
        <v>92255.8</v>
      </c>
      <c r="I137" s="1">
        <v>972.9</v>
      </c>
      <c r="J137" s="1">
        <v>1148.6</v>
      </c>
      <c r="K137" s="1">
        <v>12.65</v>
      </c>
      <c r="L137" s="1">
        <v>0</v>
      </c>
      <c r="O137" s="2">
        <v>42620.4679513889</v>
      </c>
      <c r="P137" s="1">
        <v>27.92</v>
      </c>
      <c r="Q137" s="1">
        <v>28863.5</v>
      </c>
      <c r="R137" s="1">
        <v>446.8</v>
      </c>
      <c r="S137" s="1">
        <v>19621.3</v>
      </c>
      <c r="T137" s="1">
        <v>64</v>
      </c>
      <c r="U137" s="1">
        <v>1506.3</v>
      </c>
      <c r="V137" s="1">
        <v>23.67</v>
      </c>
      <c r="W137" s="1">
        <v>0</v>
      </c>
    </row>
    <row r="138" spans="4:23">
      <c r="D138" s="2">
        <v>42620.467962963</v>
      </c>
      <c r="E138" s="1">
        <v>98426.8</v>
      </c>
      <c r="F138" s="1">
        <v>114885</v>
      </c>
      <c r="G138" s="1">
        <v>90601</v>
      </c>
      <c r="H138" s="1">
        <v>116154</v>
      </c>
      <c r="I138" s="1">
        <v>1112.4</v>
      </c>
      <c r="J138" s="1">
        <v>1012.8</v>
      </c>
      <c r="K138" s="1">
        <v>17.47</v>
      </c>
      <c r="L138" s="1">
        <v>0</v>
      </c>
      <c r="O138" s="2">
        <v>42620.467962963</v>
      </c>
      <c r="P138" s="1">
        <v>28.12</v>
      </c>
      <c r="Q138" s="1">
        <v>29112.5</v>
      </c>
      <c r="R138" s="1">
        <v>449.9</v>
      </c>
      <c r="S138" s="1">
        <v>19830.3</v>
      </c>
      <c r="T138" s="1">
        <v>64</v>
      </c>
      <c r="U138" s="1">
        <v>1503.3</v>
      </c>
      <c r="V138" s="1">
        <v>23.87</v>
      </c>
      <c r="W138" s="1">
        <v>0</v>
      </c>
    </row>
    <row r="139" spans="4:23">
      <c r="D139" s="2">
        <v>42620.467974537</v>
      </c>
      <c r="E139" s="1">
        <v>58996.2</v>
      </c>
      <c r="F139" s="1">
        <v>162630</v>
      </c>
      <c r="G139" s="1">
        <v>68073</v>
      </c>
      <c r="H139" s="1">
        <v>136903</v>
      </c>
      <c r="I139" s="1">
        <v>887.5</v>
      </c>
      <c r="J139" s="1">
        <v>1216.4</v>
      </c>
      <c r="K139" s="1">
        <v>18.16</v>
      </c>
      <c r="L139" s="1">
        <v>0</v>
      </c>
      <c r="O139" s="2">
        <v>42620.467974537</v>
      </c>
      <c r="P139" s="1">
        <v>23.5</v>
      </c>
      <c r="Q139" s="1">
        <v>24253.1</v>
      </c>
      <c r="R139" s="1">
        <v>376.1</v>
      </c>
      <c r="S139" s="1">
        <v>16503.7</v>
      </c>
      <c r="T139" s="1">
        <v>64</v>
      </c>
      <c r="U139" s="1">
        <v>1504.8</v>
      </c>
      <c r="V139" s="1">
        <v>19.89</v>
      </c>
      <c r="W139" s="1">
        <v>0</v>
      </c>
    </row>
    <row r="140" spans="4:23">
      <c r="D140" s="2">
        <v>42620.4679861111</v>
      </c>
      <c r="E140" s="1">
        <v>94239.5</v>
      </c>
      <c r="F140" s="1">
        <v>153137</v>
      </c>
      <c r="G140" s="1">
        <v>90353.5</v>
      </c>
      <c r="H140" s="1">
        <v>141464</v>
      </c>
      <c r="I140" s="1">
        <v>1068</v>
      </c>
      <c r="J140" s="1">
        <v>1108.5</v>
      </c>
      <c r="K140" s="1">
        <v>20.27</v>
      </c>
      <c r="L140" s="1">
        <v>0</v>
      </c>
      <c r="O140" s="2">
        <v>42620.4679861111</v>
      </c>
      <c r="P140" s="1">
        <v>4.77</v>
      </c>
      <c r="Q140" s="1">
        <v>4930.3</v>
      </c>
      <c r="R140" s="1">
        <v>76.25</v>
      </c>
      <c r="S140" s="1">
        <v>3354.9</v>
      </c>
      <c r="T140" s="1">
        <v>64</v>
      </c>
      <c r="U140" s="1">
        <v>1504.8</v>
      </c>
      <c r="V140" s="1">
        <v>4.04</v>
      </c>
      <c r="W140" s="1">
        <v>0</v>
      </c>
    </row>
    <row r="141" spans="4:23">
      <c r="D141" s="2">
        <v>42620.4679976852</v>
      </c>
      <c r="E141" s="1">
        <v>54503.5</v>
      </c>
      <c r="F141" s="1">
        <v>113063</v>
      </c>
      <c r="G141" s="1">
        <v>59735.1</v>
      </c>
      <c r="H141" s="1">
        <v>101963</v>
      </c>
      <c r="I141" s="1">
        <v>934.3</v>
      </c>
      <c r="J141" s="1">
        <v>1135.5</v>
      </c>
      <c r="K141" s="1">
        <v>13.73</v>
      </c>
      <c r="L141" s="1">
        <v>0</v>
      </c>
      <c r="O141" s="2">
        <v>42620.4679976852</v>
      </c>
      <c r="P141" s="1">
        <v>49.34</v>
      </c>
      <c r="Q141" s="1">
        <v>51107.9</v>
      </c>
      <c r="R141" s="1">
        <v>789.5</v>
      </c>
      <c r="S141" s="1">
        <v>34759.1</v>
      </c>
      <c r="T141" s="1">
        <v>64</v>
      </c>
      <c r="U141" s="1">
        <v>1505.6</v>
      </c>
      <c r="V141" s="1">
        <v>41.91</v>
      </c>
      <c r="W141" s="1">
        <v>0</v>
      </c>
    </row>
    <row r="142" spans="4:23">
      <c r="D142" s="2">
        <v>42620.4680092593</v>
      </c>
      <c r="E142" s="1">
        <v>51319.8</v>
      </c>
      <c r="F142" s="1">
        <v>125626</v>
      </c>
      <c r="G142" s="1">
        <v>59201.7</v>
      </c>
      <c r="H142" s="1">
        <v>109373</v>
      </c>
      <c r="I142" s="1">
        <v>887.7</v>
      </c>
      <c r="J142" s="1">
        <v>1176.2</v>
      </c>
      <c r="K142" s="1">
        <v>14.5</v>
      </c>
      <c r="L142" s="1">
        <v>0</v>
      </c>
      <c r="O142" s="2">
        <v>42620.4680092593</v>
      </c>
      <c r="P142" s="1">
        <v>11.08</v>
      </c>
      <c r="Q142" s="1">
        <v>11468</v>
      </c>
      <c r="R142" s="1">
        <v>177.4</v>
      </c>
      <c r="S142" s="1">
        <v>7802.8</v>
      </c>
      <c r="T142" s="1">
        <v>64</v>
      </c>
      <c r="U142" s="1">
        <v>1505</v>
      </c>
      <c r="V142" s="1">
        <v>9.4</v>
      </c>
      <c r="W142" s="1">
        <v>0</v>
      </c>
    </row>
    <row r="143" spans="4:23">
      <c r="D143" s="2">
        <v>42620.4680208333</v>
      </c>
      <c r="E143" s="1">
        <v>45224.4</v>
      </c>
      <c r="F143" s="1">
        <v>96290.4</v>
      </c>
      <c r="G143" s="1">
        <v>49917.5</v>
      </c>
      <c r="H143" s="1">
        <v>85092.8</v>
      </c>
      <c r="I143" s="1">
        <v>927.7</v>
      </c>
      <c r="J143" s="1">
        <v>1158.8</v>
      </c>
      <c r="K143" s="1">
        <v>11.59</v>
      </c>
      <c r="L143" s="1">
        <v>0</v>
      </c>
      <c r="O143" s="2">
        <v>42620.4680208333</v>
      </c>
      <c r="P143" s="1">
        <v>15.42</v>
      </c>
      <c r="Q143" s="1">
        <v>15950.8</v>
      </c>
      <c r="R143" s="1">
        <v>246.7</v>
      </c>
      <c r="S143" s="1">
        <v>10852.1</v>
      </c>
      <c r="T143" s="1">
        <v>64</v>
      </c>
      <c r="U143" s="1">
        <v>1505.1</v>
      </c>
      <c r="V143" s="1">
        <v>13.08</v>
      </c>
      <c r="W143" s="1">
        <v>0</v>
      </c>
    </row>
    <row r="144" spans="4:23">
      <c r="D144" s="2">
        <v>42620.4680324074</v>
      </c>
      <c r="E144" s="1">
        <v>50093.7</v>
      </c>
      <c r="F144" s="1">
        <v>112477</v>
      </c>
      <c r="G144" s="1">
        <v>57119.2</v>
      </c>
      <c r="H144" s="1">
        <v>97919.9</v>
      </c>
      <c r="I144" s="1">
        <v>898.1</v>
      </c>
      <c r="J144" s="1">
        <v>1176.2</v>
      </c>
      <c r="K144" s="1">
        <v>13.32</v>
      </c>
      <c r="L144" s="1">
        <v>0</v>
      </c>
      <c r="O144" s="2">
        <v>42620.4680324074</v>
      </c>
      <c r="P144" s="1">
        <v>20.6</v>
      </c>
      <c r="Q144" s="1">
        <v>19084.1</v>
      </c>
      <c r="R144" s="1">
        <v>321.1</v>
      </c>
      <c r="S144" s="1">
        <v>13014.4</v>
      </c>
      <c r="T144" s="1">
        <v>65.71</v>
      </c>
      <c r="U144" s="1">
        <v>1501.6</v>
      </c>
      <c r="V144" s="1">
        <v>15.65</v>
      </c>
      <c r="W144" s="1">
        <v>0</v>
      </c>
    </row>
    <row r="145" spans="4:23">
      <c r="D145" s="2">
        <v>42620.4680439815</v>
      </c>
      <c r="E145" s="1">
        <v>48839.5</v>
      </c>
      <c r="F145" s="1">
        <v>140458</v>
      </c>
      <c r="G145" s="1">
        <v>59963.9</v>
      </c>
      <c r="H145" s="1">
        <v>115277</v>
      </c>
      <c r="I145" s="1">
        <v>834</v>
      </c>
      <c r="J145" s="1">
        <v>1247.7</v>
      </c>
      <c r="K145" s="1">
        <v>15.51</v>
      </c>
      <c r="L145" s="1">
        <v>0</v>
      </c>
      <c r="O145" s="2">
        <v>42620.4680439815</v>
      </c>
      <c r="P145" s="1">
        <v>0.24</v>
      </c>
      <c r="Q145" s="1">
        <v>0</v>
      </c>
      <c r="R145" s="1">
        <v>3.81</v>
      </c>
      <c r="S145" s="1">
        <v>0</v>
      </c>
      <c r="T145" s="1">
        <v>64</v>
      </c>
      <c r="U145" s="1">
        <v>0</v>
      </c>
      <c r="V145" s="1">
        <v>0</v>
      </c>
      <c r="W145" s="1">
        <v>0</v>
      </c>
    </row>
    <row r="146" spans="4:23">
      <c r="D146" s="2">
        <v>42620.4680555556</v>
      </c>
      <c r="E146" s="1">
        <v>43570.6</v>
      </c>
      <c r="F146" s="1">
        <v>145025</v>
      </c>
      <c r="G146" s="1">
        <v>56036.1</v>
      </c>
      <c r="H146" s="1">
        <v>116970</v>
      </c>
      <c r="I146" s="1">
        <v>796.2</v>
      </c>
      <c r="J146" s="1">
        <v>1269.6</v>
      </c>
      <c r="K146" s="1">
        <v>15.45</v>
      </c>
      <c r="L146" s="1">
        <v>0</v>
      </c>
      <c r="O146" s="2">
        <v>42620.4680555556</v>
      </c>
      <c r="P146" s="1">
        <v>1.79</v>
      </c>
      <c r="Q146" s="1">
        <v>871.5</v>
      </c>
      <c r="R146" s="1">
        <v>27.81</v>
      </c>
      <c r="S146" s="1">
        <v>593.8</v>
      </c>
      <c r="T146" s="1">
        <v>66.06</v>
      </c>
      <c r="U146" s="1">
        <v>1502.9</v>
      </c>
      <c r="V146" s="1">
        <v>0.72</v>
      </c>
      <c r="W146" s="1">
        <v>0</v>
      </c>
    </row>
    <row r="147" spans="4:23">
      <c r="D147" s="2">
        <v>42620.4680671296</v>
      </c>
      <c r="E147" s="1">
        <v>53604.2</v>
      </c>
      <c r="F147" s="1">
        <v>146833</v>
      </c>
      <c r="G147" s="1">
        <v>66791.6</v>
      </c>
      <c r="H147" s="1">
        <v>122847</v>
      </c>
      <c r="I147" s="1">
        <v>821.8</v>
      </c>
      <c r="J147" s="1">
        <v>1223.9</v>
      </c>
      <c r="K147" s="1">
        <v>16.42</v>
      </c>
      <c r="L147" s="1">
        <v>0</v>
      </c>
      <c r="O147" s="2">
        <v>42620.4680671296</v>
      </c>
      <c r="P147" s="1">
        <v>32.89</v>
      </c>
      <c r="Q147" s="1">
        <v>34025.2</v>
      </c>
      <c r="R147" s="1">
        <v>526.2</v>
      </c>
      <c r="S147" s="1">
        <v>23154.5</v>
      </c>
      <c r="T147" s="1">
        <v>64</v>
      </c>
      <c r="U147" s="1">
        <v>1504.8</v>
      </c>
      <c r="V147" s="1">
        <v>27.9</v>
      </c>
      <c r="W147" s="1">
        <v>0</v>
      </c>
    </row>
    <row r="148" spans="4:23">
      <c r="D148" s="2">
        <v>42620.4680787037</v>
      </c>
      <c r="E148" s="1">
        <v>91601.7</v>
      </c>
      <c r="F148" s="1">
        <v>139718</v>
      </c>
      <c r="G148" s="1">
        <v>90859.1</v>
      </c>
      <c r="H148" s="1">
        <v>129867</v>
      </c>
      <c r="I148" s="1">
        <v>1032.4</v>
      </c>
      <c r="J148" s="1">
        <v>1101.7</v>
      </c>
      <c r="K148" s="1">
        <v>18.95</v>
      </c>
      <c r="L148" s="1">
        <v>0</v>
      </c>
      <c r="O148" s="2">
        <v>42620.4680787037</v>
      </c>
      <c r="P148" s="1">
        <v>38.32</v>
      </c>
      <c r="Q148" s="1">
        <v>39692.4</v>
      </c>
      <c r="R148" s="1">
        <v>614</v>
      </c>
      <c r="S148" s="1">
        <v>26989.5</v>
      </c>
      <c r="T148" s="1">
        <v>63.9</v>
      </c>
      <c r="U148" s="1">
        <v>1506</v>
      </c>
      <c r="V148" s="1">
        <v>32.55</v>
      </c>
      <c r="W148" s="1">
        <v>0</v>
      </c>
    </row>
    <row r="149" spans="4:23">
      <c r="D149" s="2">
        <v>42620.4680902778</v>
      </c>
      <c r="E149" s="1">
        <v>45682.8</v>
      </c>
      <c r="F149" s="1">
        <v>143833</v>
      </c>
      <c r="G149" s="1">
        <v>60228</v>
      </c>
      <c r="H149" s="1">
        <v>118417</v>
      </c>
      <c r="I149" s="1">
        <v>776.7</v>
      </c>
      <c r="J149" s="1">
        <v>1243.8</v>
      </c>
      <c r="K149" s="1">
        <v>15.53</v>
      </c>
      <c r="L149" s="1">
        <v>0</v>
      </c>
      <c r="O149" s="2">
        <v>42620.4680902778</v>
      </c>
      <c r="P149" s="1">
        <v>38.79</v>
      </c>
      <c r="Q149" s="1">
        <v>39980.7</v>
      </c>
      <c r="R149" s="1">
        <v>620.6</v>
      </c>
      <c r="S149" s="1">
        <v>27217.2</v>
      </c>
      <c r="T149" s="1">
        <v>64</v>
      </c>
      <c r="U149" s="1">
        <v>1504.2</v>
      </c>
      <c r="V149" s="1">
        <v>32.78</v>
      </c>
      <c r="W149" s="1">
        <v>0</v>
      </c>
    </row>
    <row r="150" spans="4:23">
      <c r="D150" s="2">
        <v>42620.4681018519</v>
      </c>
      <c r="E150" s="1">
        <v>49974.9</v>
      </c>
      <c r="F150" s="1">
        <v>146334</v>
      </c>
      <c r="G150" s="1">
        <v>63425.8</v>
      </c>
      <c r="H150" s="1">
        <v>121961</v>
      </c>
      <c r="I150" s="1">
        <v>806.8</v>
      </c>
      <c r="J150" s="1">
        <v>1228.6</v>
      </c>
      <c r="K150" s="1">
        <v>16.08</v>
      </c>
      <c r="L150" s="1">
        <v>0</v>
      </c>
      <c r="O150" s="2">
        <v>42620.4681018519</v>
      </c>
      <c r="P150" s="1">
        <v>68.39</v>
      </c>
      <c r="Q150" s="1">
        <v>70770</v>
      </c>
      <c r="R150" s="1">
        <v>1094.2</v>
      </c>
      <c r="S150" s="1">
        <v>48149.4</v>
      </c>
      <c r="T150" s="1">
        <v>64</v>
      </c>
      <c r="U150" s="1">
        <v>1505.1</v>
      </c>
      <c r="V150" s="1">
        <v>58.03</v>
      </c>
      <c r="W150" s="1">
        <v>0</v>
      </c>
    </row>
    <row r="151" spans="4:23">
      <c r="D151" s="2">
        <v>42620.4681134259</v>
      </c>
      <c r="E151" s="1">
        <v>79603.5</v>
      </c>
      <c r="F151" s="1">
        <v>124670</v>
      </c>
      <c r="G151" s="1">
        <v>78981</v>
      </c>
      <c r="H151" s="1">
        <v>115234</v>
      </c>
      <c r="I151" s="1">
        <v>1032.1</v>
      </c>
      <c r="J151" s="1">
        <v>1107.8</v>
      </c>
      <c r="K151" s="1">
        <v>16.73</v>
      </c>
      <c r="L151" s="1">
        <v>0</v>
      </c>
      <c r="O151" s="2">
        <v>42620.4681134259</v>
      </c>
      <c r="P151" s="1">
        <v>36.02</v>
      </c>
      <c r="Q151" s="1">
        <v>37226.7</v>
      </c>
      <c r="R151" s="1">
        <v>576.3</v>
      </c>
      <c r="S151" s="1">
        <v>25351.4</v>
      </c>
      <c r="T151" s="1">
        <v>64</v>
      </c>
      <c r="U151" s="1">
        <v>1503.7</v>
      </c>
      <c r="V151" s="1">
        <v>30.53</v>
      </c>
      <c r="W151" s="1">
        <v>0</v>
      </c>
    </row>
    <row r="152" spans="4:23">
      <c r="D152" s="2">
        <v>42620.468125</v>
      </c>
      <c r="E152" s="1">
        <v>52431.5</v>
      </c>
      <c r="F152" s="1">
        <v>125508</v>
      </c>
      <c r="G152" s="1">
        <v>59945</v>
      </c>
      <c r="H152" s="1">
        <v>107707</v>
      </c>
      <c r="I152" s="1">
        <v>895.7</v>
      </c>
      <c r="J152" s="1">
        <v>1193.2</v>
      </c>
      <c r="K152" s="1">
        <v>14.58</v>
      </c>
      <c r="L152" s="1">
        <v>0</v>
      </c>
      <c r="O152" s="2">
        <v>42620.468125</v>
      </c>
      <c r="P152" s="1">
        <v>35.62</v>
      </c>
      <c r="Q152" s="1">
        <v>36910.4</v>
      </c>
      <c r="R152" s="1">
        <v>569.9</v>
      </c>
      <c r="S152" s="1">
        <v>25115.9</v>
      </c>
      <c r="T152" s="1">
        <v>64</v>
      </c>
      <c r="U152" s="1">
        <v>1504.9</v>
      </c>
      <c r="V152" s="1">
        <v>30.27</v>
      </c>
      <c r="W152" s="1">
        <v>0</v>
      </c>
    </row>
    <row r="153" spans="4:23">
      <c r="D153" s="2">
        <v>42620.4693634259</v>
      </c>
      <c r="E153" s="1">
        <v>60097.5</v>
      </c>
      <c r="F153" s="1">
        <v>123153</v>
      </c>
      <c r="G153" s="1">
        <v>67366.4</v>
      </c>
      <c r="H153" s="1">
        <v>110846</v>
      </c>
      <c r="I153" s="1">
        <v>913.5</v>
      </c>
      <c r="J153" s="1">
        <v>1137.7</v>
      </c>
      <c r="K153" s="1">
        <v>15.01</v>
      </c>
      <c r="L153" s="1">
        <v>0</v>
      </c>
      <c r="O153" s="2">
        <v>42620.4693634259</v>
      </c>
      <c r="P153" s="1">
        <v>67.92</v>
      </c>
      <c r="Q153" s="1">
        <v>3118.6</v>
      </c>
      <c r="R153" s="1">
        <v>1086.7</v>
      </c>
      <c r="S153" s="1">
        <v>2255</v>
      </c>
      <c r="T153" s="1">
        <v>64</v>
      </c>
      <c r="U153" s="1">
        <v>1416.2</v>
      </c>
      <c r="V153" s="1">
        <v>2.61</v>
      </c>
      <c r="W153" s="1">
        <v>0</v>
      </c>
    </row>
    <row r="154" spans="4:23">
      <c r="D154" s="2">
        <v>42620.469375</v>
      </c>
      <c r="E154" s="1">
        <v>60787.5</v>
      </c>
      <c r="F154" s="1">
        <v>122768</v>
      </c>
      <c r="G154" s="1">
        <v>68143.4</v>
      </c>
      <c r="H154" s="1">
        <v>112313</v>
      </c>
      <c r="I154" s="1">
        <v>913.5</v>
      </c>
      <c r="J154" s="1">
        <v>1119.3</v>
      </c>
      <c r="K154" s="1">
        <v>15.04</v>
      </c>
      <c r="L154" s="1">
        <v>0</v>
      </c>
      <c r="O154" s="2">
        <v>42620.469375</v>
      </c>
      <c r="P154" s="1">
        <v>32.34</v>
      </c>
      <c r="Q154" s="1">
        <v>2256</v>
      </c>
      <c r="R154" s="1">
        <v>517.4</v>
      </c>
      <c r="S154" s="1">
        <v>1597.1</v>
      </c>
      <c r="T154" s="1">
        <v>64</v>
      </c>
      <c r="U154" s="1">
        <v>1446.5</v>
      </c>
      <c r="V154" s="1">
        <v>1.87</v>
      </c>
      <c r="W154" s="1">
        <v>0</v>
      </c>
    </row>
    <row r="155" spans="4:23">
      <c r="D155" s="2">
        <v>42620.4693865741</v>
      </c>
      <c r="E155" s="1">
        <v>36659.3</v>
      </c>
      <c r="F155" s="1">
        <v>119314</v>
      </c>
      <c r="G155" s="1">
        <v>49060.4</v>
      </c>
      <c r="H155" s="1">
        <v>97935.4</v>
      </c>
      <c r="I155" s="1">
        <v>765.2</v>
      </c>
      <c r="J155" s="1">
        <v>1247.5</v>
      </c>
      <c r="K155" s="1">
        <v>12.78</v>
      </c>
      <c r="L155" s="1">
        <v>0</v>
      </c>
      <c r="O155" s="2">
        <v>42620.4693865741</v>
      </c>
      <c r="P155" s="1">
        <v>30.87</v>
      </c>
      <c r="Q155" s="1">
        <v>2581.7</v>
      </c>
      <c r="R155" s="1">
        <v>493.8</v>
      </c>
      <c r="S155" s="1">
        <v>1817.5</v>
      </c>
      <c r="T155" s="1">
        <v>64</v>
      </c>
      <c r="U155" s="1">
        <v>1454.5</v>
      </c>
      <c r="V155" s="1">
        <v>2.14</v>
      </c>
      <c r="W155" s="1">
        <v>0</v>
      </c>
    </row>
    <row r="156" spans="4:23">
      <c r="D156" s="2">
        <v>42620.4693981481</v>
      </c>
      <c r="E156" s="1">
        <v>50548.8</v>
      </c>
      <c r="F156" s="1">
        <v>54978.3</v>
      </c>
      <c r="G156" s="1">
        <v>44002.6</v>
      </c>
      <c r="H156" s="1">
        <v>57326.2</v>
      </c>
      <c r="I156" s="1">
        <v>1176.3</v>
      </c>
      <c r="J156" s="1">
        <v>982.1</v>
      </c>
      <c r="K156" s="1">
        <v>8.64</v>
      </c>
      <c r="L156" s="1">
        <v>0</v>
      </c>
      <c r="O156" s="2">
        <v>42620.4693981481</v>
      </c>
      <c r="P156" s="1">
        <v>13.92</v>
      </c>
      <c r="Q156" s="1">
        <v>1161.5</v>
      </c>
      <c r="R156" s="1">
        <v>222.7</v>
      </c>
      <c r="S156" s="1">
        <v>822</v>
      </c>
      <c r="T156" s="1">
        <v>64</v>
      </c>
      <c r="U156" s="1">
        <v>1446.8</v>
      </c>
      <c r="V156" s="1">
        <v>0.96</v>
      </c>
      <c r="W156" s="1">
        <v>0</v>
      </c>
    </row>
    <row r="157" spans="4:23">
      <c r="D157" s="2">
        <v>42620.4694097222</v>
      </c>
      <c r="E157" s="1">
        <v>47432.4</v>
      </c>
      <c r="F157" s="1">
        <v>108069</v>
      </c>
      <c r="G157" s="1">
        <v>54842.2</v>
      </c>
      <c r="H157" s="1">
        <v>95545.4</v>
      </c>
      <c r="I157" s="1">
        <v>885.6</v>
      </c>
      <c r="J157" s="1">
        <v>1158.2</v>
      </c>
      <c r="K157" s="1">
        <v>12.74</v>
      </c>
      <c r="L157" s="1">
        <v>0</v>
      </c>
      <c r="O157" s="2">
        <v>42620.4694097222</v>
      </c>
      <c r="P157" s="1">
        <v>20.07</v>
      </c>
      <c r="Q157" s="1">
        <v>1578</v>
      </c>
      <c r="R157" s="1">
        <v>321.1</v>
      </c>
      <c r="S157" s="1">
        <v>1110.5</v>
      </c>
      <c r="T157" s="1">
        <v>64</v>
      </c>
      <c r="U157" s="1">
        <v>1455.1</v>
      </c>
      <c r="V157" s="1">
        <v>1.31</v>
      </c>
      <c r="W157" s="1">
        <v>0</v>
      </c>
    </row>
    <row r="158" spans="4:23">
      <c r="D158" s="2">
        <v>42620.4694212963</v>
      </c>
      <c r="E158" s="1">
        <v>38496.2</v>
      </c>
      <c r="F158" s="1">
        <v>105328</v>
      </c>
      <c r="G158" s="1">
        <v>49128.8</v>
      </c>
      <c r="H158" s="1">
        <v>94140.9</v>
      </c>
      <c r="I158" s="1">
        <v>802.4</v>
      </c>
      <c r="J158" s="1">
        <v>1145.7</v>
      </c>
      <c r="K158" s="1">
        <v>11.78</v>
      </c>
      <c r="L158" s="1">
        <v>0</v>
      </c>
      <c r="O158" s="2">
        <v>42620.4694212963</v>
      </c>
      <c r="P158" s="1">
        <v>26.07</v>
      </c>
      <c r="Q158" s="1">
        <v>2190</v>
      </c>
      <c r="R158" s="1">
        <v>417</v>
      </c>
      <c r="S158" s="1">
        <v>1540.2</v>
      </c>
      <c r="T158" s="1">
        <v>64</v>
      </c>
      <c r="U158" s="1">
        <v>1456</v>
      </c>
      <c r="V158" s="1">
        <v>1.82</v>
      </c>
      <c r="W158" s="1">
        <v>0</v>
      </c>
    </row>
    <row r="159" spans="4:23">
      <c r="D159" s="2">
        <v>42620.4694328704</v>
      </c>
      <c r="E159" s="1">
        <v>68621.5</v>
      </c>
      <c r="F159" s="1">
        <v>145855</v>
      </c>
      <c r="G159" s="1">
        <v>79207.5</v>
      </c>
      <c r="H159" s="1">
        <v>131720</v>
      </c>
      <c r="I159" s="1">
        <v>887.1</v>
      </c>
      <c r="J159" s="1">
        <v>1133.9</v>
      </c>
      <c r="K159" s="1">
        <v>17.57</v>
      </c>
      <c r="L159" s="1">
        <v>0</v>
      </c>
      <c r="O159" s="2">
        <v>42620.4694328704</v>
      </c>
      <c r="P159" s="1">
        <v>26.92</v>
      </c>
      <c r="Q159" s="1">
        <v>2194.7</v>
      </c>
      <c r="R159" s="1">
        <v>430.5</v>
      </c>
      <c r="S159" s="1">
        <v>1544.8</v>
      </c>
      <c r="T159" s="1">
        <v>64.02</v>
      </c>
      <c r="U159" s="1">
        <v>1454.8</v>
      </c>
      <c r="V159" s="1">
        <v>1.82</v>
      </c>
      <c r="W159" s="1">
        <v>0</v>
      </c>
    </row>
    <row r="160" spans="4:23">
      <c r="D160" s="2">
        <v>42620.4694444444</v>
      </c>
      <c r="E160" s="1">
        <v>55608.4</v>
      </c>
      <c r="F160" s="1">
        <v>145436</v>
      </c>
      <c r="G160" s="1">
        <v>69057.6</v>
      </c>
      <c r="H160" s="1">
        <v>125926</v>
      </c>
      <c r="I160" s="1">
        <v>824.6</v>
      </c>
      <c r="J160" s="1">
        <v>1182.6</v>
      </c>
      <c r="K160" s="1">
        <v>16.47</v>
      </c>
      <c r="L160" s="1">
        <v>0</v>
      </c>
      <c r="O160" s="2">
        <v>42620.4694444444</v>
      </c>
      <c r="P160" s="1">
        <v>35.3</v>
      </c>
      <c r="Q160" s="1">
        <v>3505.5</v>
      </c>
      <c r="R160" s="1">
        <v>564.8</v>
      </c>
      <c r="S160" s="1">
        <v>2449.6</v>
      </c>
      <c r="T160" s="1">
        <v>64</v>
      </c>
      <c r="U160" s="1">
        <v>1465.4</v>
      </c>
      <c r="V160" s="1">
        <v>2.9</v>
      </c>
      <c r="W160" s="1">
        <v>0</v>
      </c>
    </row>
    <row r="161" spans="4:23">
      <c r="D161" s="2">
        <v>42620.4694560185</v>
      </c>
      <c r="E161" s="1">
        <v>57162.2</v>
      </c>
      <c r="F161" s="1">
        <v>134829</v>
      </c>
      <c r="G161" s="1">
        <v>66341.2</v>
      </c>
      <c r="H161" s="1">
        <v>116377</v>
      </c>
      <c r="I161" s="1">
        <v>882.3</v>
      </c>
      <c r="J161" s="1">
        <v>1186.4</v>
      </c>
      <c r="K161" s="1">
        <v>15.73</v>
      </c>
      <c r="L161" s="1">
        <v>0</v>
      </c>
      <c r="O161" s="2">
        <v>42620.4694560185</v>
      </c>
      <c r="P161" s="1">
        <v>40.4</v>
      </c>
      <c r="Q161" s="1">
        <v>32490.5</v>
      </c>
      <c r="R161" s="1">
        <v>646.4</v>
      </c>
      <c r="S161" s="1">
        <v>22105.6</v>
      </c>
      <c r="T161" s="1">
        <v>64</v>
      </c>
      <c r="U161" s="1">
        <v>1505.1</v>
      </c>
      <c r="V161" s="1">
        <v>26.65</v>
      </c>
      <c r="W161" s="1">
        <v>0</v>
      </c>
    </row>
    <row r="162" spans="4:23">
      <c r="D162" s="2">
        <v>42620.4694675926</v>
      </c>
      <c r="E162" s="1">
        <v>55972.9</v>
      </c>
      <c r="F162" s="1">
        <v>188682</v>
      </c>
      <c r="G162" s="1">
        <v>78510.2</v>
      </c>
      <c r="H162" s="1">
        <v>153892</v>
      </c>
      <c r="I162" s="1">
        <v>730</v>
      </c>
      <c r="J162" s="1">
        <v>1255.5</v>
      </c>
      <c r="K162" s="1">
        <v>20.04</v>
      </c>
      <c r="L162" s="1">
        <v>0</v>
      </c>
      <c r="O162" s="2">
        <v>42620.4694675926</v>
      </c>
      <c r="P162" s="1">
        <v>35.69</v>
      </c>
      <c r="Q162" s="1">
        <v>33953.4</v>
      </c>
      <c r="R162" s="1">
        <v>567.6</v>
      </c>
      <c r="S162" s="1">
        <v>23132</v>
      </c>
      <c r="T162" s="1">
        <v>64.38</v>
      </c>
      <c r="U162" s="1">
        <v>1503</v>
      </c>
      <c r="V162" s="1">
        <v>27.84</v>
      </c>
      <c r="W162" s="1">
        <v>0</v>
      </c>
    </row>
    <row r="163" spans="4:23">
      <c r="D163" s="2">
        <v>42620.4694791667</v>
      </c>
      <c r="E163" s="1">
        <v>156994</v>
      </c>
      <c r="F163" s="1">
        <v>191493</v>
      </c>
      <c r="G163" s="1">
        <v>155084</v>
      </c>
      <c r="H163" s="1">
        <v>194142</v>
      </c>
      <c r="I163" s="1">
        <v>1036.6</v>
      </c>
      <c r="J163" s="1">
        <v>1010</v>
      </c>
      <c r="K163" s="1">
        <v>28.55</v>
      </c>
      <c r="L163" s="1">
        <v>0</v>
      </c>
      <c r="O163" s="2">
        <v>42620.4694791667</v>
      </c>
      <c r="P163" s="1">
        <v>80.68</v>
      </c>
      <c r="Q163" s="1">
        <v>56575.9</v>
      </c>
      <c r="R163" s="1">
        <v>1291.9</v>
      </c>
      <c r="S163" s="1">
        <v>38553.1</v>
      </c>
      <c r="T163" s="1">
        <v>63.95</v>
      </c>
      <c r="U163" s="1">
        <v>1502.7</v>
      </c>
      <c r="V163" s="1">
        <v>46.41</v>
      </c>
      <c r="W163" s="1">
        <v>0</v>
      </c>
    </row>
    <row r="164" spans="4:23">
      <c r="D164" s="2">
        <v>42620.4694907407</v>
      </c>
      <c r="E164" s="1">
        <v>132291</v>
      </c>
      <c r="F164" s="1">
        <v>164307</v>
      </c>
      <c r="G164" s="1">
        <v>126042</v>
      </c>
      <c r="H164" s="1">
        <v>163667</v>
      </c>
      <c r="I164" s="1">
        <v>1074.8</v>
      </c>
      <c r="J164" s="1">
        <v>1028</v>
      </c>
      <c r="K164" s="1">
        <v>24.3</v>
      </c>
      <c r="L164" s="1">
        <v>0</v>
      </c>
      <c r="O164" s="2">
        <v>42620.4694907407</v>
      </c>
      <c r="P164" s="1">
        <v>34.69</v>
      </c>
      <c r="Q164" s="1">
        <v>17119.3</v>
      </c>
      <c r="R164" s="1">
        <v>554.1</v>
      </c>
      <c r="S164" s="1">
        <v>11688.3</v>
      </c>
      <c r="T164" s="1">
        <v>64.11</v>
      </c>
      <c r="U164" s="1">
        <v>1499.8</v>
      </c>
      <c r="V164" s="1">
        <v>14.05</v>
      </c>
      <c r="W164" s="1">
        <v>0</v>
      </c>
    </row>
    <row r="165" spans="4:23">
      <c r="D165" s="2">
        <v>42620.4695023148</v>
      </c>
      <c r="E165" s="1">
        <v>72919.6</v>
      </c>
      <c r="F165" s="1">
        <v>157376</v>
      </c>
      <c r="G165" s="1">
        <v>78123.6</v>
      </c>
      <c r="H165" s="1">
        <v>137492</v>
      </c>
      <c r="I165" s="1">
        <v>955.8</v>
      </c>
      <c r="J165" s="1">
        <v>1172.1</v>
      </c>
      <c r="K165" s="1">
        <v>18.87</v>
      </c>
      <c r="L165" s="1">
        <v>0</v>
      </c>
      <c r="O165" s="2">
        <v>42620.4695023148</v>
      </c>
      <c r="P165" s="1">
        <v>53.92</v>
      </c>
      <c r="Q165" s="1">
        <v>39890.5</v>
      </c>
      <c r="R165" s="1">
        <v>862.7</v>
      </c>
      <c r="S165" s="1">
        <v>27174</v>
      </c>
      <c r="T165" s="1">
        <v>64</v>
      </c>
      <c r="U165" s="1">
        <v>1503.2</v>
      </c>
      <c r="V165" s="1">
        <v>32.72</v>
      </c>
      <c r="W165" s="1">
        <v>0</v>
      </c>
    </row>
    <row r="166" spans="4:23">
      <c r="D166" s="2">
        <v>42620.4695138889</v>
      </c>
      <c r="E166" s="1">
        <v>68293.5</v>
      </c>
      <c r="F166" s="1">
        <v>165866</v>
      </c>
      <c r="G166" s="1">
        <v>77656.5</v>
      </c>
      <c r="H166" s="1">
        <v>144578</v>
      </c>
      <c r="I166" s="1">
        <v>900.5</v>
      </c>
      <c r="J166" s="1">
        <v>1174.8</v>
      </c>
      <c r="K166" s="1">
        <v>19.18</v>
      </c>
      <c r="L166" s="1">
        <v>0</v>
      </c>
      <c r="O166" s="2">
        <v>42620.4695138889</v>
      </c>
      <c r="P166" s="1">
        <v>57.14</v>
      </c>
      <c r="Q166" s="1">
        <v>40747.5</v>
      </c>
      <c r="R166" s="1">
        <v>913.3</v>
      </c>
      <c r="S166" s="1">
        <v>27743.6</v>
      </c>
      <c r="T166" s="1">
        <v>64.07</v>
      </c>
      <c r="U166" s="1">
        <v>1504</v>
      </c>
      <c r="V166" s="1">
        <v>33.43</v>
      </c>
      <c r="W166" s="1">
        <v>0</v>
      </c>
    </row>
    <row r="167" spans="4:23">
      <c r="D167" s="2">
        <v>42620.469525463</v>
      </c>
      <c r="E167" s="1">
        <v>46602.2</v>
      </c>
      <c r="F167" s="1">
        <v>96291.7</v>
      </c>
      <c r="G167" s="1">
        <v>51814</v>
      </c>
      <c r="H167" s="1">
        <v>90430.3</v>
      </c>
      <c r="I167" s="1">
        <v>921</v>
      </c>
      <c r="J167" s="1">
        <v>1090.4</v>
      </c>
      <c r="K167" s="1">
        <v>11.71</v>
      </c>
      <c r="L167" s="1">
        <v>0</v>
      </c>
      <c r="O167" s="2">
        <v>42620.469525463</v>
      </c>
      <c r="P167" s="1">
        <v>31.69</v>
      </c>
      <c r="Q167" s="1">
        <v>17931.3</v>
      </c>
      <c r="R167" s="1">
        <v>507.5</v>
      </c>
      <c r="S167" s="1">
        <v>12254.7</v>
      </c>
      <c r="T167" s="1">
        <v>63.93</v>
      </c>
      <c r="U167" s="1">
        <v>1498.3</v>
      </c>
      <c r="V167" s="1">
        <v>14.72</v>
      </c>
      <c r="W167" s="1">
        <v>0</v>
      </c>
    </row>
    <row r="168" spans="4:23">
      <c r="D168" s="2">
        <v>42620.469537037</v>
      </c>
      <c r="E168" s="1">
        <v>50720.4</v>
      </c>
      <c r="F168" s="1">
        <v>102548</v>
      </c>
      <c r="G168" s="1">
        <v>52524.3</v>
      </c>
      <c r="H168" s="1">
        <v>94167.2</v>
      </c>
      <c r="I168" s="1">
        <v>988.8</v>
      </c>
      <c r="J168" s="1">
        <v>1115.1</v>
      </c>
      <c r="K168" s="1">
        <v>12.56</v>
      </c>
      <c r="L168" s="1">
        <v>0</v>
      </c>
      <c r="O168" s="2">
        <v>42620.469537037</v>
      </c>
      <c r="P168" s="1">
        <v>37.21</v>
      </c>
      <c r="Q168" s="1">
        <v>21886.4</v>
      </c>
      <c r="R168" s="1">
        <v>595.4</v>
      </c>
      <c r="S168" s="1">
        <v>14921.9</v>
      </c>
      <c r="T168" s="1">
        <v>64</v>
      </c>
      <c r="U168" s="1">
        <v>1501.9</v>
      </c>
      <c r="V168" s="1">
        <v>17.96</v>
      </c>
      <c r="W168" s="1">
        <v>0</v>
      </c>
    </row>
    <row r="169" spans="4:23">
      <c r="D169" s="2">
        <v>42620.4695486111</v>
      </c>
      <c r="E169" s="1">
        <v>176848</v>
      </c>
      <c r="F169" s="1">
        <v>106551</v>
      </c>
      <c r="G169" s="1">
        <v>144868</v>
      </c>
      <c r="H169" s="1">
        <v>145015</v>
      </c>
      <c r="I169" s="1">
        <v>1250.1</v>
      </c>
      <c r="J169" s="1">
        <v>752.4</v>
      </c>
      <c r="K169" s="1">
        <v>23.22</v>
      </c>
      <c r="L169" s="1">
        <v>0</v>
      </c>
      <c r="O169" s="2">
        <v>42620.4695486111</v>
      </c>
      <c r="P169" s="1">
        <v>41.26</v>
      </c>
      <c r="Q169" s="1">
        <v>30177</v>
      </c>
      <c r="R169" s="1">
        <v>660.2</v>
      </c>
      <c r="S169" s="1">
        <v>20559.1</v>
      </c>
      <c r="T169" s="1">
        <v>64</v>
      </c>
      <c r="U169" s="1">
        <v>1503</v>
      </c>
      <c r="V169" s="1">
        <v>24.75</v>
      </c>
      <c r="W169" s="1">
        <v>0</v>
      </c>
    </row>
    <row r="170" spans="4:23">
      <c r="D170" s="2">
        <v>42620.4695601852</v>
      </c>
      <c r="E170" s="1">
        <v>106245</v>
      </c>
      <c r="F170" s="1">
        <v>120041</v>
      </c>
      <c r="G170" s="1">
        <v>100426</v>
      </c>
      <c r="H170" s="1">
        <v>127235</v>
      </c>
      <c r="I170" s="1">
        <v>1083.3</v>
      </c>
      <c r="J170" s="1">
        <v>966.1</v>
      </c>
      <c r="K170" s="1">
        <v>18.54</v>
      </c>
      <c r="L170" s="1">
        <v>0</v>
      </c>
      <c r="O170" s="2">
        <v>42620.4695601852</v>
      </c>
      <c r="P170" s="1">
        <v>49.66</v>
      </c>
      <c r="Q170" s="1">
        <v>34225.6</v>
      </c>
      <c r="R170" s="1">
        <v>793.6</v>
      </c>
      <c r="S170" s="1">
        <v>23328</v>
      </c>
      <c r="T170" s="1">
        <v>64.08</v>
      </c>
      <c r="U170" s="1">
        <v>1502.4</v>
      </c>
      <c r="V170" s="1">
        <v>28.08</v>
      </c>
      <c r="W170" s="1">
        <v>0</v>
      </c>
    </row>
    <row r="171" spans="4:23">
      <c r="D171" s="2">
        <v>42620.4695717593</v>
      </c>
      <c r="E171" s="1">
        <v>61480.4</v>
      </c>
      <c r="F171" s="1">
        <v>133580</v>
      </c>
      <c r="G171" s="1">
        <v>69013.6</v>
      </c>
      <c r="H171" s="1">
        <v>117362</v>
      </c>
      <c r="I171" s="1">
        <v>912.2</v>
      </c>
      <c r="J171" s="1">
        <v>1165.5</v>
      </c>
      <c r="K171" s="1">
        <v>15.98</v>
      </c>
      <c r="L171" s="1">
        <v>0</v>
      </c>
      <c r="O171" s="2">
        <v>42620.4695717593</v>
      </c>
      <c r="P171" s="1">
        <v>53.86</v>
      </c>
      <c r="Q171" s="1">
        <v>36803.5</v>
      </c>
      <c r="R171" s="1">
        <v>861.7</v>
      </c>
      <c r="S171" s="1">
        <v>25056.5</v>
      </c>
      <c r="T171" s="1">
        <v>64</v>
      </c>
      <c r="U171" s="1">
        <v>1504.1</v>
      </c>
      <c r="V171" s="1">
        <v>30.19</v>
      </c>
      <c r="W171" s="1">
        <v>0</v>
      </c>
    </row>
    <row r="172" spans="4:23">
      <c r="D172" s="2">
        <v>42620.4706828704</v>
      </c>
      <c r="E172" s="1">
        <v>67417.3</v>
      </c>
      <c r="F172" s="1">
        <v>167343</v>
      </c>
      <c r="G172" s="1">
        <v>80025.2</v>
      </c>
      <c r="H172" s="1">
        <v>140907</v>
      </c>
      <c r="I172" s="1">
        <v>862.7</v>
      </c>
      <c r="J172" s="1">
        <v>1216.1</v>
      </c>
      <c r="K172" s="1">
        <v>19.23</v>
      </c>
      <c r="L172" s="1">
        <v>0</v>
      </c>
      <c r="O172" s="2">
        <v>42620.4706828704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</row>
    <row r="173" spans="4:23">
      <c r="D173" s="2">
        <v>42620.4706944444</v>
      </c>
      <c r="E173" s="1">
        <v>44905</v>
      </c>
      <c r="F173" s="1">
        <v>163815</v>
      </c>
      <c r="G173" s="1">
        <v>65487</v>
      </c>
      <c r="H173" s="1">
        <v>134021</v>
      </c>
      <c r="I173" s="1">
        <v>702.2</v>
      </c>
      <c r="J173" s="1">
        <v>1251.6</v>
      </c>
      <c r="K173" s="1">
        <v>17.1</v>
      </c>
      <c r="L173" s="1">
        <v>0</v>
      </c>
      <c r="O173" s="2">
        <v>42620.4706944444</v>
      </c>
      <c r="P173" s="1">
        <v>9.9</v>
      </c>
      <c r="Q173" s="1">
        <v>2617.9</v>
      </c>
      <c r="R173" s="1">
        <v>158.4</v>
      </c>
      <c r="S173" s="1">
        <v>1797.4</v>
      </c>
      <c r="T173" s="1">
        <v>64.04</v>
      </c>
      <c r="U173" s="1">
        <v>1491.5</v>
      </c>
      <c r="V173" s="1">
        <v>2.15</v>
      </c>
      <c r="W173" s="1">
        <v>0</v>
      </c>
    </row>
    <row r="174" spans="4:23">
      <c r="D174" s="2">
        <v>42620.4707060185</v>
      </c>
      <c r="E174" s="1">
        <v>72657</v>
      </c>
      <c r="F174" s="1">
        <v>161205</v>
      </c>
      <c r="G174" s="1">
        <v>83918.8</v>
      </c>
      <c r="H174" s="1">
        <v>142718</v>
      </c>
      <c r="I174" s="1">
        <v>886.6</v>
      </c>
      <c r="J174" s="1">
        <v>1156.6</v>
      </c>
      <c r="K174" s="1">
        <v>19.16</v>
      </c>
      <c r="L174" s="1">
        <v>0</v>
      </c>
      <c r="O174" s="2">
        <v>42620.4707060185</v>
      </c>
      <c r="P174" s="1">
        <v>28.72</v>
      </c>
      <c r="Q174" s="1">
        <v>8862</v>
      </c>
      <c r="R174" s="1">
        <v>457.5</v>
      </c>
      <c r="S174" s="1">
        <v>6074.1</v>
      </c>
      <c r="T174" s="1">
        <v>64.28</v>
      </c>
      <c r="U174" s="1">
        <v>1494</v>
      </c>
      <c r="V174" s="1">
        <v>7.28</v>
      </c>
      <c r="W174" s="1">
        <v>0</v>
      </c>
    </row>
    <row r="175" spans="4:23">
      <c r="D175" s="2">
        <v>42620.4707175926</v>
      </c>
      <c r="E175" s="1">
        <v>50808.6</v>
      </c>
      <c r="F175" s="1">
        <v>167176</v>
      </c>
      <c r="G175" s="1">
        <v>69544.9</v>
      </c>
      <c r="H175" s="1">
        <v>139060</v>
      </c>
      <c r="I175" s="1">
        <v>748.1</v>
      </c>
      <c r="J175" s="1">
        <v>1231</v>
      </c>
      <c r="K175" s="1">
        <v>17.86</v>
      </c>
      <c r="L175" s="1">
        <v>0</v>
      </c>
      <c r="O175" s="2">
        <v>42620.4707175926</v>
      </c>
      <c r="P175" s="1">
        <v>23.1</v>
      </c>
      <c r="Q175" s="1">
        <v>6930.2</v>
      </c>
      <c r="R175" s="1">
        <v>371.5</v>
      </c>
      <c r="S175" s="1">
        <v>4749.9</v>
      </c>
      <c r="T175" s="1">
        <v>63.69</v>
      </c>
      <c r="U175" s="1">
        <v>1494</v>
      </c>
      <c r="V175" s="1">
        <v>5.7</v>
      </c>
      <c r="W175" s="1">
        <v>0</v>
      </c>
    </row>
    <row r="176" spans="4:23">
      <c r="D176" s="2">
        <v>42620.4707291667</v>
      </c>
      <c r="E176" s="1">
        <v>45132</v>
      </c>
      <c r="F176" s="1">
        <v>162223</v>
      </c>
      <c r="G176" s="1">
        <v>64453.5</v>
      </c>
      <c r="H176" s="1">
        <v>132641</v>
      </c>
      <c r="I176" s="1">
        <v>717</v>
      </c>
      <c r="J176" s="1">
        <v>1252.4</v>
      </c>
      <c r="K176" s="1">
        <v>16.99</v>
      </c>
      <c r="L176" s="1">
        <v>0</v>
      </c>
      <c r="O176" s="2">
        <v>42620.4707291667</v>
      </c>
      <c r="P176" s="1">
        <v>26.15</v>
      </c>
      <c r="Q176" s="1">
        <v>7609.8</v>
      </c>
      <c r="R176" s="1">
        <v>418.3</v>
      </c>
      <c r="S176" s="1">
        <v>5217.1</v>
      </c>
      <c r="T176" s="1">
        <v>64</v>
      </c>
      <c r="U176" s="1">
        <v>1493.6</v>
      </c>
      <c r="V176" s="1">
        <v>6.26</v>
      </c>
      <c r="W176" s="1">
        <v>0</v>
      </c>
    </row>
    <row r="177" spans="4:23">
      <c r="D177" s="2">
        <v>42620.4707407407</v>
      </c>
      <c r="E177" s="1">
        <v>39963.3</v>
      </c>
      <c r="F177" s="1">
        <v>192831</v>
      </c>
      <c r="G177" s="1">
        <v>60728.2</v>
      </c>
      <c r="H177" s="1">
        <v>148809</v>
      </c>
      <c r="I177" s="1">
        <v>673.9</v>
      </c>
      <c r="J177" s="1">
        <v>1326.9</v>
      </c>
      <c r="K177" s="1">
        <v>19.07</v>
      </c>
      <c r="L177" s="1">
        <v>0</v>
      </c>
      <c r="O177" s="2">
        <v>42620.4707407407</v>
      </c>
      <c r="P177" s="1">
        <v>20.15</v>
      </c>
      <c r="Q177" s="1">
        <v>5628.6</v>
      </c>
      <c r="R177" s="1">
        <v>322.5</v>
      </c>
      <c r="S177" s="1">
        <v>3860.4</v>
      </c>
      <c r="T177" s="1">
        <v>64</v>
      </c>
      <c r="U177" s="1">
        <v>1493</v>
      </c>
      <c r="V177" s="1">
        <v>4.63</v>
      </c>
      <c r="W177" s="1">
        <v>0</v>
      </c>
    </row>
    <row r="178" spans="4:23">
      <c r="D178" s="2">
        <v>42620.4707523148</v>
      </c>
      <c r="E178" s="1">
        <v>43658</v>
      </c>
      <c r="F178" s="1">
        <v>174916</v>
      </c>
      <c r="G178" s="1">
        <v>62936.6</v>
      </c>
      <c r="H178" s="1">
        <v>140242</v>
      </c>
      <c r="I178" s="1">
        <v>710.3</v>
      </c>
      <c r="J178" s="1">
        <v>1277.2</v>
      </c>
      <c r="K178" s="1">
        <v>17.91</v>
      </c>
      <c r="L178" s="1">
        <v>0</v>
      </c>
      <c r="O178" s="2">
        <v>42620.4707523148</v>
      </c>
      <c r="P178" s="1">
        <v>21.2</v>
      </c>
      <c r="Q178" s="1">
        <v>5711</v>
      </c>
      <c r="R178" s="1">
        <v>339.1</v>
      </c>
      <c r="S178" s="1">
        <v>3919.2</v>
      </c>
      <c r="T178" s="1">
        <v>64</v>
      </c>
      <c r="U178" s="1">
        <v>1492.2</v>
      </c>
      <c r="V178" s="1">
        <v>4.7</v>
      </c>
      <c r="W178" s="1">
        <v>0</v>
      </c>
    </row>
    <row r="179" spans="4:23">
      <c r="D179" s="2">
        <v>42620.4707638889</v>
      </c>
      <c r="E179" s="1">
        <v>73549.6</v>
      </c>
      <c r="F179" s="1">
        <v>144044</v>
      </c>
      <c r="G179" s="1">
        <v>74342.3</v>
      </c>
      <c r="H179" s="1">
        <v>127733</v>
      </c>
      <c r="I179" s="1">
        <v>1013.1</v>
      </c>
      <c r="J179" s="1">
        <v>1154.8</v>
      </c>
      <c r="K179" s="1">
        <v>17.83</v>
      </c>
      <c r="L179" s="1">
        <v>0</v>
      </c>
      <c r="O179" s="2">
        <v>42620.4707638889</v>
      </c>
      <c r="P179" s="1">
        <v>24.79</v>
      </c>
      <c r="Q179" s="1">
        <v>7115.6</v>
      </c>
      <c r="R179" s="1">
        <v>395.4</v>
      </c>
      <c r="S179" s="1">
        <v>4879.1</v>
      </c>
      <c r="T179" s="1">
        <v>64.19</v>
      </c>
      <c r="U179" s="1">
        <v>1493.4</v>
      </c>
      <c r="V179" s="1">
        <v>5.85</v>
      </c>
      <c r="W179" s="1">
        <v>0</v>
      </c>
    </row>
    <row r="180" spans="4:23">
      <c r="D180" s="2">
        <v>42620.470775463</v>
      </c>
      <c r="E180" s="1">
        <v>41950.1</v>
      </c>
      <c r="F180" s="1">
        <v>126009</v>
      </c>
      <c r="G180" s="1">
        <v>50447.8</v>
      </c>
      <c r="H180" s="1">
        <v>104795</v>
      </c>
      <c r="I180" s="1">
        <v>851.5</v>
      </c>
      <c r="J180" s="1">
        <v>1231.3</v>
      </c>
      <c r="K180" s="1">
        <v>13.76</v>
      </c>
      <c r="L180" s="1">
        <v>0</v>
      </c>
      <c r="O180" s="2">
        <v>42620.470775463</v>
      </c>
      <c r="P180" s="1">
        <v>55.45</v>
      </c>
      <c r="Q180" s="1">
        <v>10771.2</v>
      </c>
      <c r="R180" s="1">
        <v>888.2</v>
      </c>
      <c r="S180" s="1">
        <v>7422.8</v>
      </c>
      <c r="T180" s="1">
        <v>63.93</v>
      </c>
      <c r="U180" s="1">
        <v>1485.9</v>
      </c>
      <c r="V180" s="1">
        <v>8.87</v>
      </c>
      <c r="W180" s="1">
        <v>0</v>
      </c>
    </row>
    <row r="181" spans="4:23">
      <c r="D181" s="2">
        <v>42620.470787037</v>
      </c>
      <c r="E181" s="1">
        <v>108321</v>
      </c>
      <c r="F181" s="1">
        <v>130599</v>
      </c>
      <c r="G181" s="1">
        <v>99774.4</v>
      </c>
      <c r="H181" s="1">
        <v>131320</v>
      </c>
      <c r="I181" s="1">
        <v>1111.7</v>
      </c>
      <c r="J181" s="1">
        <v>1018.4</v>
      </c>
      <c r="K181" s="1">
        <v>19.57</v>
      </c>
      <c r="L181" s="1">
        <v>0</v>
      </c>
      <c r="O181" s="2">
        <v>42620.470787037</v>
      </c>
      <c r="P181" s="1">
        <v>29.18</v>
      </c>
      <c r="Q181" s="1">
        <v>4988.8</v>
      </c>
      <c r="R181" s="1">
        <v>466.9</v>
      </c>
      <c r="S181" s="1">
        <v>3444</v>
      </c>
      <c r="T181" s="1">
        <v>64</v>
      </c>
      <c r="U181" s="1">
        <v>1483.3</v>
      </c>
      <c r="V181" s="1">
        <v>4.11</v>
      </c>
      <c r="W181" s="1">
        <v>0</v>
      </c>
    </row>
    <row r="182" spans="4:23">
      <c r="D182" s="2">
        <v>42620.4707986111</v>
      </c>
      <c r="E182" s="1">
        <v>84258.5</v>
      </c>
      <c r="F182" s="1">
        <v>143126</v>
      </c>
      <c r="G182" s="1">
        <v>84460.4</v>
      </c>
      <c r="H182" s="1">
        <v>130837</v>
      </c>
      <c r="I182" s="1">
        <v>1021.6</v>
      </c>
      <c r="J182" s="1">
        <v>1120.2</v>
      </c>
      <c r="K182" s="1">
        <v>18.63</v>
      </c>
      <c r="L182" s="1">
        <v>0</v>
      </c>
      <c r="O182" s="2">
        <v>42620.4707986111</v>
      </c>
      <c r="P182" s="1">
        <v>24.16</v>
      </c>
      <c r="Q182" s="1">
        <v>3936.9</v>
      </c>
      <c r="R182" s="1">
        <v>386.6</v>
      </c>
      <c r="S182" s="1">
        <v>2698.2</v>
      </c>
      <c r="T182" s="1">
        <v>64</v>
      </c>
      <c r="U182" s="1">
        <v>1494.1</v>
      </c>
      <c r="V182" s="1">
        <v>3.24</v>
      </c>
      <c r="W182" s="1">
        <v>0</v>
      </c>
    </row>
    <row r="183" spans="4:23">
      <c r="D183" s="2">
        <v>42620.4708101852</v>
      </c>
      <c r="E183" s="1">
        <v>80903.8</v>
      </c>
      <c r="F183" s="1">
        <v>124852</v>
      </c>
      <c r="G183" s="1">
        <v>78383.5</v>
      </c>
      <c r="H183" s="1">
        <v>116623</v>
      </c>
      <c r="I183" s="1">
        <v>1056.9</v>
      </c>
      <c r="J183" s="1">
        <v>1096.3</v>
      </c>
      <c r="K183" s="1">
        <v>16.86</v>
      </c>
      <c r="L183" s="1">
        <v>0</v>
      </c>
      <c r="O183" s="2">
        <v>42620.4708101852</v>
      </c>
      <c r="P183" s="1">
        <v>18.5</v>
      </c>
      <c r="Q183" s="1">
        <v>3343.4</v>
      </c>
      <c r="R183" s="1">
        <v>296</v>
      </c>
      <c r="S183" s="1">
        <v>2329.1</v>
      </c>
      <c r="T183" s="1">
        <v>64</v>
      </c>
      <c r="U183" s="1">
        <v>1469.9</v>
      </c>
      <c r="V183" s="1">
        <v>2.75</v>
      </c>
      <c r="W183" s="1">
        <v>0</v>
      </c>
    </row>
    <row r="184" spans="4:23">
      <c r="D184" s="2">
        <v>42620.4708217593</v>
      </c>
      <c r="E184" s="1">
        <v>64664.8</v>
      </c>
      <c r="F184" s="1">
        <v>142123</v>
      </c>
      <c r="G184" s="1">
        <v>70886.5</v>
      </c>
      <c r="H184" s="1">
        <v>122462</v>
      </c>
      <c r="I184" s="1">
        <v>934.1</v>
      </c>
      <c r="J184" s="1">
        <v>1188.4</v>
      </c>
      <c r="K184" s="1">
        <v>16.94</v>
      </c>
      <c r="L184" s="1">
        <v>0</v>
      </c>
      <c r="O184" s="2">
        <v>42620.4708217593</v>
      </c>
      <c r="P184" s="1">
        <v>17.4</v>
      </c>
      <c r="Q184" s="1">
        <v>2845</v>
      </c>
      <c r="R184" s="1">
        <v>277.3</v>
      </c>
      <c r="S184" s="1">
        <v>1971.8</v>
      </c>
      <c r="T184" s="1">
        <v>64.25</v>
      </c>
      <c r="U184" s="1">
        <v>1477.4</v>
      </c>
      <c r="V184" s="1">
        <v>2.34</v>
      </c>
      <c r="W184" s="1">
        <v>0</v>
      </c>
    </row>
    <row r="185" spans="4:23">
      <c r="D185" s="2">
        <v>42620.4708333333</v>
      </c>
      <c r="E185" s="1">
        <v>47033.4</v>
      </c>
      <c r="F185" s="1">
        <v>150291</v>
      </c>
      <c r="G185" s="1">
        <v>61869.5</v>
      </c>
      <c r="H185" s="1">
        <v>123764</v>
      </c>
      <c r="I185" s="1">
        <v>778.4</v>
      </c>
      <c r="J185" s="1">
        <v>1243.5</v>
      </c>
      <c r="K185" s="1">
        <v>16.16</v>
      </c>
      <c r="L185" s="1">
        <v>0</v>
      </c>
      <c r="O185" s="2">
        <v>42620.4708333333</v>
      </c>
      <c r="P185" s="1">
        <v>20.16</v>
      </c>
      <c r="Q185" s="1">
        <v>5379.6</v>
      </c>
      <c r="R185" s="1">
        <v>323.5</v>
      </c>
      <c r="S185" s="1">
        <v>3690.1</v>
      </c>
      <c r="T185" s="1">
        <v>63.82</v>
      </c>
      <c r="U185" s="1">
        <v>1492.8</v>
      </c>
      <c r="V185" s="1">
        <v>4.42</v>
      </c>
      <c r="W185" s="1">
        <v>0</v>
      </c>
    </row>
    <row r="186" spans="4:23">
      <c r="D186" s="2">
        <v>42620.4708449074</v>
      </c>
      <c r="E186" s="1">
        <v>62162.3</v>
      </c>
      <c r="F186" s="1">
        <v>164314</v>
      </c>
      <c r="G186" s="1">
        <v>77292.3</v>
      </c>
      <c r="H186" s="1">
        <v>138967</v>
      </c>
      <c r="I186" s="1">
        <v>823.6</v>
      </c>
      <c r="J186" s="1">
        <v>1210.8</v>
      </c>
      <c r="K186" s="1">
        <v>18.55</v>
      </c>
      <c r="L186" s="1">
        <v>0</v>
      </c>
      <c r="O186" s="2">
        <v>42620.4708449074</v>
      </c>
      <c r="P186" s="1">
        <v>61.59</v>
      </c>
      <c r="Q186" s="1">
        <v>30748.7</v>
      </c>
      <c r="R186" s="1">
        <v>984.9</v>
      </c>
      <c r="S186" s="1">
        <v>20991.5</v>
      </c>
      <c r="T186" s="1">
        <v>64.04</v>
      </c>
      <c r="U186" s="1">
        <v>1500</v>
      </c>
      <c r="V186" s="1">
        <v>25.24</v>
      </c>
      <c r="W186" s="1">
        <v>0</v>
      </c>
    </row>
    <row r="187" spans="4:23">
      <c r="D187" s="2">
        <v>42620.4708564815</v>
      </c>
      <c r="E187" s="1">
        <v>44095</v>
      </c>
      <c r="F187" s="1">
        <v>153841</v>
      </c>
      <c r="G187" s="1">
        <v>61941.3</v>
      </c>
      <c r="H187" s="1">
        <v>123911</v>
      </c>
      <c r="I187" s="1">
        <v>729</v>
      </c>
      <c r="J187" s="1">
        <v>1271.3</v>
      </c>
      <c r="K187" s="1">
        <v>16.21</v>
      </c>
      <c r="L187" s="1">
        <v>0</v>
      </c>
      <c r="O187" s="2">
        <v>42620.4708564815</v>
      </c>
      <c r="P187" s="1">
        <v>34.49</v>
      </c>
      <c r="Q187" s="1">
        <v>15318.4</v>
      </c>
      <c r="R187" s="1">
        <v>551.5</v>
      </c>
      <c r="S187" s="1">
        <v>10472.1</v>
      </c>
      <c r="T187" s="1">
        <v>64.04</v>
      </c>
      <c r="U187" s="1">
        <v>1497.9</v>
      </c>
      <c r="V187" s="1">
        <v>12.58</v>
      </c>
      <c r="W187" s="1">
        <v>0</v>
      </c>
    </row>
    <row r="188" spans="4:23">
      <c r="D188" s="2">
        <v>42620.4708680556</v>
      </c>
      <c r="E188" s="1">
        <v>65875.2</v>
      </c>
      <c r="F188" s="1">
        <v>162496</v>
      </c>
      <c r="G188" s="1">
        <v>77051</v>
      </c>
      <c r="H188" s="1">
        <v>137112</v>
      </c>
      <c r="I188" s="1">
        <v>875.5</v>
      </c>
      <c r="J188" s="1">
        <v>1213.6</v>
      </c>
      <c r="K188" s="1">
        <v>18.71</v>
      </c>
      <c r="L188" s="1">
        <v>0</v>
      </c>
      <c r="O188" s="2">
        <v>42620.4708680556</v>
      </c>
      <c r="P188" s="1">
        <v>20.17</v>
      </c>
      <c r="Q188" s="1">
        <v>9538.2</v>
      </c>
      <c r="R188" s="1">
        <v>322.8</v>
      </c>
      <c r="S188" s="1">
        <v>6514</v>
      </c>
      <c r="T188" s="1">
        <v>64</v>
      </c>
      <c r="U188" s="1">
        <v>1499.4</v>
      </c>
      <c r="V188" s="1">
        <v>7.83</v>
      </c>
      <c r="W188" s="1">
        <v>0</v>
      </c>
    </row>
    <row r="189" spans="4:23">
      <c r="D189" s="2">
        <v>42620.4708796296</v>
      </c>
      <c r="E189" s="1">
        <v>102037</v>
      </c>
      <c r="F189" s="1">
        <v>172086</v>
      </c>
      <c r="G189" s="1">
        <v>102571</v>
      </c>
      <c r="H189" s="1">
        <v>156900</v>
      </c>
      <c r="I189" s="1">
        <v>1018.7</v>
      </c>
      <c r="J189" s="1">
        <v>1123.1</v>
      </c>
      <c r="K189" s="1">
        <v>22.46</v>
      </c>
      <c r="L189" s="1">
        <v>0</v>
      </c>
      <c r="O189" s="2">
        <v>42620.4708796296</v>
      </c>
      <c r="P189" s="1">
        <v>25.26</v>
      </c>
      <c r="Q189" s="1">
        <v>10883.2</v>
      </c>
      <c r="R189" s="1">
        <v>404.1</v>
      </c>
      <c r="S189" s="1">
        <v>7435.4</v>
      </c>
      <c r="T189" s="1">
        <v>64</v>
      </c>
      <c r="U189" s="1">
        <v>1498.8</v>
      </c>
      <c r="V189" s="1">
        <v>8.94</v>
      </c>
      <c r="W189" s="1">
        <v>0</v>
      </c>
    </row>
    <row r="190" spans="4:23">
      <c r="D190" s="2">
        <v>42620.4708912037</v>
      </c>
      <c r="E190" s="1">
        <v>46056.4</v>
      </c>
      <c r="F190" s="1">
        <v>205137</v>
      </c>
      <c r="G190" s="1">
        <v>65837.2</v>
      </c>
      <c r="H190" s="1">
        <v>160648</v>
      </c>
      <c r="I190" s="1">
        <v>716.3</v>
      </c>
      <c r="J190" s="1">
        <v>1307.6</v>
      </c>
      <c r="K190" s="1">
        <v>20.58</v>
      </c>
      <c r="L190" s="1">
        <v>0</v>
      </c>
      <c r="O190" s="2">
        <v>42620.4708912037</v>
      </c>
      <c r="P190" s="1">
        <v>42.13</v>
      </c>
      <c r="Q190" s="1">
        <v>18915.1</v>
      </c>
      <c r="R190" s="1">
        <v>673.2</v>
      </c>
      <c r="S190" s="1">
        <v>12918.5</v>
      </c>
      <c r="T190" s="1">
        <v>64.09</v>
      </c>
      <c r="U190" s="1">
        <v>1499.3</v>
      </c>
      <c r="V190" s="1">
        <v>15.53</v>
      </c>
      <c r="W190" s="1">
        <v>0</v>
      </c>
    </row>
    <row r="191" spans="4:23">
      <c r="D191" s="2">
        <v>42620.4718634259</v>
      </c>
      <c r="E191" s="1">
        <v>42651.1</v>
      </c>
      <c r="F191" s="1">
        <v>152543</v>
      </c>
      <c r="G191" s="1">
        <v>62248.6</v>
      </c>
      <c r="H191" s="1">
        <v>125866</v>
      </c>
      <c r="I191" s="1">
        <v>701.6</v>
      </c>
      <c r="J191" s="1">
        <v>1241</v>
      </c>
      <c r="K191" s="1">
        <v>15.99</v>
      </c>
      <c r="L191" s="1">
        <v>0</v>
      </c>
      <c r="O191" s="2">
        <v>42620.4718634259</v>
      </c>
      <c r="P191" s="1">
        <v>22.48</v>
      </c>
      <c r="Q191" s="1">
        <v>15037.3</v>
      </c>
      <c r="R191" s="1">
        <v>359.6</v>
      </c>
      <c r="S191" s="1">
        <v>10271</v>
      </c>
      <c r="T191" s="1">
        <v>64.01</v>
      </c>
      <c r="U191" s="1">
        <v>1499.2</v>
      </c>
      <c r="V191" s="1">
        <v>12.34</v>
      </c>
      <c r="W191" s="1">
        <v>0</v>
      </c>
    </row>
    <row r="192" spans="4:23">
      <c r="D192" s="2">
        <v>42620.471875</v>
      </c>
      <c r="E192" s="1">
        <v>25402</v>
      </c>
      <c r="F192" s="1">
        <v>153194</v>
      </c>
      <c r="G192" s="1">
        <v>47034.7</v>
      </c>
      <c r="H192" s="1">
        <v>116911</v>
      </c>
      <c r="I192" s="1">
        <v>553</v>
      </c>
      <c r="J192" s="1">
        <v>1341.8</v>
      </c>
      <c r="K192" s="1">
        <v>14.63</v>
      </c>
      <c r="L192" s="1">
        <v>0</v>
      </c>
      <c r="O192" s="2">
        <v>42620.471875</v>
      </c>
      <c r="P192" s="1">
        <v>52.33</v>
      </c>
      <c r="Q192" s="1">
        <v>32128.8</v>
      </c>
      <c r="R192" s="1">
        <v>837.4</v>
      </c>
      <c r="S192" s="1">
        <v>21908</v>
      </c>
      <c r="T192" s="1">
        <v>64</v>
      </c>
      <c r="U192" s="1">
        <v>1501.7</v>
      </c>
      <c r="V192" s="1">
        <v>26.36</v>
      </c>
      <c r="W192" s="1">
        <v>0</v>
      </c>
    </row>
    <row r="193" spans="4:23">
      <c r="D193" s="2">
        <v>42620.4718865741</v>
      </c>
      <c r="E193" s="1">
        <v>31334.9</v>
      </c>
      <c r="F193" s="1">
        <v>193004</v>
      </c>
      <c r="G193" s="1">
        <v>57391.1</v>
      </c>
      <c r="H193" s="1">
        <v>147750</v>
      </c>
      <c r="I193" s="1">
        <v>559.1</v>
      </c>
      <c r="J193" s="1">
        <v>1337.6</v>
      </c>
      <c r="K193" s="1">
        <v>18.38</v>
      </c>
      <c r="L193" s="1">
        <v>0</v>
      </c>
      <c r="O193" s="2">
        <v>42620.4718865741</v>
      </c>
      <c r="P193" s="1">
        <v>50.37</v>
      </c>
      <c r="Q193" s="1">
        <v>2114.8</v>
      </c>
      <c r="R193" s="1">
        <v>805.9</v>
      </c>
      <c r="S193" s="1">
        <v>1537.3</v>
      </c>
      <c r="T193" s="1">
        <v>64</v>
      </c>
      <c r="U193" s="1">
        <v>1408.6</v>
      </c>
      <c r="V193" s="1">
        <v>1.77</v>
      </c>
      <c r="W193" s="1">
        <v>0</v>
      </c>
    </row>
    <row r="194" spans="4:23">
      <c r="D194" s="2">
        <v>42620.4718981481</v>
      </c>
      <c r="E194" s="1">
        <v>44274.3</v>
      </c>
      <c r="F194" s="1">
        <v>175225</v>
      </c>
      <c r="G194" s="1">
        <v>65880.5</v>
      </c>
      <c r="H194" s="1">
        <v>138084</v>
      </c>
      <c r="I194" s="1">
        <v>688.2</v>
      </c>
      <c r="J194" s="1">
        <v>1299.4</v>
      </c>
      <c r="K194" s="1">
        <v>17.98</v>
      </c>
      <c r="L194" s="1">
        <v>0</v>
      </c>
      <c r="O194" s="2">
        <v>42620.4718981481</v>
      </c>
      <c r="P194" s="1">
        <v>38.52</v>
      </c>
      <c r="Q194" s="1">
        <v>2087.2</v>
      </c>
      <c r="R194" s="1">
        <v>616.4</v>
      </c>
      <c r="S194" s="1">
        <v>1494.4</v>
      </c>
      <c r="T194" s="1">
        <v>64</v>
      </c>
      <c r="U194" s="1">
        <v>1430.2</v>
      </c>
      <c r="V194" s="1">
        <v>1.74</v>
      </c>
      <c r="W194" s="1">
        <v>0</v>
      </c>
    </row>
    <row r="195" spans="4:23">
      <c r="D195" s="2">
        <v>42620.4719097222</v>
      </c>
      <c r="E195" s="1">
        <v>19626.6</v>
      </c>
      <c r="F195" s="1">
        <v>167781</v>
      </c>
      <c r="G195" s="1">
        <v>43598.9</v>
      </c>
      <c r="H195" s="1">
        <v>123796</v>
      </c>
      <c r="I195" s="1">
        <v>461</v>
      </c>
      <c r="J195" s="1">
        <v>1387.8</v>
      </c>
      <c r="K195" s="1">
        <v>15.35</v>
      </c>
      <c r="L195" s="1">
        <v>0</v>
      </c>
      <c r="O195" s="2">
        <v>42620.4719097222</v>
      </c>
      <c r="P195" s="1">
        <v>37.75</v>
      </c>
      <c r="Q195" s="1">
        <v>2892.4</v>
      </c>
      <c r="R195" s="1">
        <v>604</v>
      </c>
      <c r="S195" s="1">
        <v>2040.9</v>
      </c>
      <c r="T195" s="1">
        <v>64</v>
      </c>
      <c r="U195" s="1">
        <v>1451.3</v>
      </c>
      <c r="V195" s="1">
        <v>2.4</v>
      </c>
      <c r="W195" s="1">
        <v>0</v>
      </c>
    </row>
    <row r="196" spans="4:23">
      <c r="D196" s="2">
        <v>42620.4719212963</v>
      </c>
      <c r="E196" s="1">
        <v>18248.9</v>
      </c>
      <c r="F196" s="1">
        <v>173166</v>
      </c>
      <c r="G196" s="1">
        <v>46761</v>
      </c>
      <c r="H196" s="1">
        <v>126791</v>
      </c>
      <c r="I196" s="1">
        <v>399.6</v>
      </c>
      <c r="J196" s="1">
        <v>1398.5</v>
      </c>
      <c r="K196" s="1">
        <v>15.68</v>
      </c>
      <c r="L196" s="1">
        <v>0</v>
      </c>
      <c r="O196" s="2">
        <v>42620.4719212963</v>
      </c>
      <c r="P196" s="1">
        <v>32.29</v>
      </c>
      <c r="Q196" s="1">
        <v>5553.2</v>
      </c>
      <c r="R196" s="1">
        <v>516.7</v>
      </c>
      <c r="S196" s="1">
        <v>3833.7</v>
      </c>
      <c r="T196" s="1">
        <v>64</v>
      </c>
      <c r="U196" s="1">
        <v>1483.3</v>
      </c>
      <c r="V196" s="1">
        <v>4.58</v>
      </c>
      <c r="W196" s="1">
        <v>0</v>
      </c>
    </row>
    <row r="197" spans="4:23">
      <c r="D197" s="2">
        <v>42620.4719328704</v>
      </c>
      <c r="E197" s="1">
        <v>19165.9</v>
      </c>
      <c r="F197" s="1">
        <v>162824</v>
      </c>
      <c r="G197" s="1">
        <v>44067.5</v>
      </c>
      <c r="H197" s="1">
        <v>120468</v>
      </c>
      <c r="I197" s="1">
        <v>445.4</v>
      </c>
      <c r="J197" s="1">
        <v>1384</v>
      </c>
      <c r="K197" s="1">
        <v>14.91</v>
      </c>
      <c r="L197" s="1">
        <v>0</v>
      </c>
      <c r="O197" s="2">
        <v>42620.4719328704</v>
      </c>
      <c r="P197" s="1">
        <v>25.4</v>
      </c>
      <c r="Q197" s="1">
        <v>10212</v>
      </c>
      <c r="R197" s="1">
        <v>406.3</v>
      </c>
      <c r="S197" s="1">
        <v>6982.8</v>
      </c>
      <c r="T197" s="1">
        <v>64</v>
      </c>
      <c r="U197" s="1">
        <v>1497.6</v>
      </c>
      <c r="V197" s="1">
        <v>8.39</v>
      </c>
      <c r="W197" s="1">
        <v>0</v>
      </c>
    </row>
    <row r="198" spans="4:23">
      <c r="D198" s="2">
        <v>42620.4719444444</v>
      </c>
      <c r="E198" s="1">
        <v>20383.2</v>
      </c>
      <c r="F198" s="1">
        <v>157436</v>
      </c>
      <c r="G198" s="1">
        <v>42602.4</v>
      </c>
      <c r="H198" s="1">
        <v>116267</v>
      </c>
      <c r="I198" s="1">
        <v>489.9</v>
      </c>
      <c r="J198" s="1">
        <v>1386.6</v>
      </c>
      <c r="K198" s="1">
        <v>14.57</v>
      </c>
      <c r="L198" s="1">
        <v>0</v>
      </c>
      <c r="O198" s="2">
        <v>42620.4719444444</v>
      </c>
      <c r="P198" s="1">
        <v>20.5</v>
      </c>
      <c r="Q198" s="1">
        <v>7902.4</v>
      </c>
      <c r="R198" s="1">
        <v>328</v>
      </c>
      <c r="S198" s="1">
        <v>5402.5</v>
      </c>
      <c r="T198" s="1">
        <v>64</v>
      </c>
      <c r="U198" s="1">
        <v>1497.8</v>
      </c>
      <c r="V198" s="1">
        <v>6.49</v>
      </c>
      <c r="W198" s="1">
        <v>0</v>
      </c>
    </row>
    <row r="199" spans="4:23">
      <c r="D199" s="2">
        <v>42620.4719560185</v>
      </c>
      <c r="E199" s="1">
        <v>20416.2</v>
      </c>
      <c r="F199" s="1">
        <v>142658</v>
      </c>
      <c r="G199" s="1">
        <v>42331.8</v>
      </c>
      <c r="H199" s="1">
        <v>109109</v>
      </c>
      <c r="I199" s="1">
        <v>493.9</v>
      </c>
      <c r="J199" s="1">
        <v>1338.9</v>
      </c>
      <c r="K199" s="1">
        <v>13.36</v>
      </c>
      <c r="L199" s="1">
        <v>0</v>
      </c>
      <c r="O199" s="2">
        <v>42620.4719560185</v>
      </c>
      <c r="P199" s="1">
        <v>23.38</v>
      </c>
      <c r="Q199" s="1">
        <v>9448.9</v>
      </c>
      <c r="R199" s="1">
        <v>374.1</v>
      </c>
      <c r="S199" s="1">
        <v>6459.9</v>
      </c>
      <c r="T199" s="1">
        <v>64</v>
      </c>
      <c r="U199" s="1">
        <v>1497.8</v>
      </c>
      <c r="V199" s="1">
        <v>7.76</v>
      </c>
      <c r="W199" s="1">
        <v>0</v>
      </c>
    </row>
    <row r="200" spans="4:23">
      <c r="D200" s="2">
        <v>42620.4719675926</v>
      </c>
      <c r="E200" s="1">
        <v>75643.7</v>
      </c>
      <c r="F200" s="1">
        <v>144000</v>
      </c>
      <c r="G200" s="1">
        <v>77528.7</v>
      </c>
      <c r="H200" s="1">
        <v>125957</v>
      </c>
      <c r="I200" s="1">
        <v>999.1</v>
      </c>
      <c r="J200" s="1">
        <v>1170.7</v>
      </c>
      <c r="K200" s="1">
        <v>17.99</v>
      </c>
      <c r="L200" s="1">
        <v>0</v>
      </c>
      <c r="O200" s="2">
        <v>42620.4719675926</v>
      </c>
      <c r="P200" s="1">
        <v>11.61</v>
      </c>
      <c r="Q200" s="1">
        <v>4547.2</v>
      </c>
      <c r="R200" s="1">
        <v>185.7</v>
      </c>
      <c r="S200" s="1">
        <v>3109.8</v>
      </c>
      <c r="T200" s="1">
        <v>64</v>
      </c>
      <c r="U200" s="1">
        <v>1497.3</v>
      </c>
      <c r="V200" s="1">
        <v>3.73</v>
      </c>
      <c r="W200" s="1">
        <v>0</v>
      </c>
    </row>
    <row r="201" spans="4:23">
      <c r="D201" s="2">
        <v>42620.4719791667</v>
      </c>
      <c r="E201" s="1">
        <v>86457.2</v>
      </c>
      <c r="F201" s="1">
        <v>142150</v>
      </c>
      <c r="G201" s="1">
        <v>87022.7</v>
      </c>
      <c r="H201" s="1">
        <v>129421</v>
      </c>
      <c r="I201" s="1">
        <v>1017.3</v>
      </c>
      <c r="J201" s="1">
        <v>1124.7</v>
      </c>
      <c r="K201" s="1">
        <v>18.73</v>
      </c>
      <c r="L201" s="1">
        <v>0</v>
      </c>
      <c r="O201" s="2">
        <v>42620.4719791667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</row>
    <row r="202" spans="4:23">
      <c r="D202" s="2">
        <v>42620.4719907407</v>
      </c>
      <c r="E202" s="1">
        <v>99485.7</v>
      </c>
      <c r="F202" s="1">
        <v>142549</v>
      </c>
      <c r="G202" s="1">
        <v>98745.4</v>
      </c>
      <c r="H202" s="1">
        <v>136959</v>
      </c>
      <c r="I202" s="1">
        <v>1031.7</v>
      </c>
      <c r="J202" s="1">
        <v>1065.8</v>
      </c>
      <c r="K202" s="1">
        <v>19.83</v>
      </c>
      <c r="L202" s="1">
        <v>0</v>
      </c>
      <c r="O202" s="2">
        <v>42620.4719907407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</row>
    <row r="203" spans="4:23">
      <c r="D203" s="2">
        <v>42620.4720023148</v>
      </c>
      <c r="E203" s="1">
        <v>70881.2</v>
      </c>
      <c r="F203" s="1">
        <v>177162</v>
      </c>
      <c r="G203" s="1">
        <v>79478.9</v>
      </c>
      <c r="H203" s="1">
        <v>148453</v>
      </c>
      <c r="I203" s="1">
        <v>913.2</v>
      </c>
      <c r="J203" s="1">
        <v>1222</v>
      </c>
      <c r="K203" s="1">
        <v>20.32</v>
      </c>
      <c r="L203" s="1">
        <v>0</v>
      </c>
      <c r="O203" s="2">
        <v>42620.4720023148</v>
      </c>
      <c r="P203" s="1">
        <v>14.89</v>
      </c>
      <c r="Q203" s="1">
        <v>6834.9</v>
      </c>
      <c r="R203" s="1">
        <v>238.2</v>
      </c>
      <c r="S203" s="1">
        <v>4668.6</v>
      </c>
      <c r="T203" s="1">
        <v>64.01</v>
      </c>
      <c r="U203" s="1">
        <v>1499.1</v>
      </c>
      <c r="V203" s="1">
        <v>5.61</v>
      </c>
      <c r="W203" s="1">
        <v>0</v>
      </c>
    </row>
    <row r="204" spans="4:23">
      <c r="D204" s="2">
        <v>42620.4720138889</v>
      </c>
      <c r="E204" s="1">
        <v>17933.5</v>
      </c>
      <c r="F204" s="1">
        <v>160662</v>
      </c>
      <c r="G204" s="1">
        <v>39696.9</v>
      </c>
      <c r="H204" s="1">
        <v>119648</v>
      </c>
      <c r="I204" s="1">
        <v>462.6</v>
      </c>
      <c r="J204" s="1">
        <v>1375</v>
      </c>
      <c r="K204" s="1">
        <v>14.63</v>
      </c>
      <c r="L204" s="1">
        <v>0</v>
      </c>
      <c r="O204" s="2">
        <v>42620.4720138889</v>
      </c>
      <c r="P204" s="1">
        <v>14.92</v>
      </c>
      <c r="Q204" s="1">
        <v>7882.7</v>
      </c>
      <c r="R204" s="1">
        <v>238.6</v>
      </c>
      <c r="S204" s="1">
        <v>5378.9</v>
      </c>
      <c r="T204" s="1">
        <v>64</v>
      </c>
      <c r="U204" s="1">
        <v>1500.7</v>
      </c>
      <c r="V204" s="1">
        <v>6.47</v>
      </c>
      <c r="W204" s="1">
        <v>0</v>
      </c>
    </row>
    <row r="205" spans="4:23">
      <c r="D205" s="2">
        <v>42620.472025463</v>
      </c>
      <c r="E205" s="1">
        <v>18405.9</v>
      </c>
      <c r="F205" s="1">
        <v>114087</v>
      </c>
      <c r="G205" s="1">
        <v>33672.9</v>
      </c>
      <c r="H205" s="1">
        <v>86059.7</v>
      </c>
      <c r="I205" s="1">
        <v>559.7</v>
      </c>
      <c r="J205" s="1">
        <v>1357.5</v>
      </c>
      <c r="K205" s="1">
        <v>10.85</v>
      </c>
      <c r="L205" s="1">
        <v>0</v>
      </c>
      <c r="O205" s="2">
        <v>42620.472025463</v>
      </c>
      <c r="P205" s="1">
        <v>11.5</v>
      </c>
      <c r="Q205" s="1">
        <v>8067.6</v>
      </c>
      <c r="R205" s="1">
        <v>183.1</v>
      </c>
      <c r="S205" s="1">
        <v>5507.1</v>
      </c>
      <c r="T205" s="1">
        <v>64.33</v>
      </c>
      <c r="U205" s="1">
        <v>1500.1</v>
      </c>
      <c r="V205" s="1">
        <v>6.62</v>
      </c>
      <c r="W205" s="1">
        <v>0</v>
      </c>
    </row>
    <row r="206" spans="4:23">
      <c r="D206" s="2">
        <v>42620.472037037</v>
      </c>
      <c r="E206" s="1">
        <v>22775.4</v>
      </c>
      <c r="F206" s="1">
        <v>137270</v>
      </c>
      <c r="G206" s="1">
        <v>38920</v>
      </c>
      <c r="H206" s="1">
        <v>103256</v>
      </c>
      <c r="I206" s="1">
        <v>599.2</v>
      </c>
      <c r="J206" s="1">
        <v>1361.3</v>
      </c>
      <c r="K206" s="1">
        <v>13.11</v>
      </c>
      <c r="L206" s="1">
        <v>0</v>
      </c>
      <c r="O206" s="2">
        <v>42620.472037037</v>
      </c>
      <c r="P206" s="1">
        <v>14</v>
      </c>
      <c r="Q206" s="1">
        <v>7512</v>
      </c>
      <c r="R206" s="1">
        <v>225</v>
      </c>
      <c r="S206" s="1">
        <v>5115.8</v>
      </c>
      <c r="T206" s="1">
        <v>63.73</v>
      </c>
      <c r="U206" s="1">
        <v>1503.6</v>
      </c>
      <c r="V206" s="1">
        <v>6.17</v>
      </c>
      <c r="W206" s="1">
        <v>0</v>
      </c>
    </row>
    <row r="207" spans="4:23">
      <c r="D207" s="2">
        <v>42620.4720486111</v>
      </c>
      <c r="E207" s="1">
        <v>19302.3</v>
      </c>
      <c r="F207" s="1">
        <v>173874</v>
      </c>
      <c r="G207" s="1">
        <v>44187.4</v>
      </c>
      <c r="H207" s="1">
        <v>129003</v>
      </c>
      <c r="I207" s="1">
        <v>447.3</v>
      </c>
      <c r="J207" s="1">
        <v>1380.2</v>
      </c>
      <c r="K207" s="1">
        <v>15.83</v>
      </c>
      <c r="L207" s="1">
        <v>0</v>
      </c>
      <c r="O207" s="2">
        <v>42620.4720486111</v>
      </c>
      <c r="P207" s="1">
        <v>7.44</v>
      </c>
      <c r="Q207" s="1">
        <v>4513.8</v>
      </c>
      <c r="R207" s="1">
        <v>119.1</v>
      </c>
      <c r="S207" s="1">
        <v>3078.4</v>
      </c>
      <c r="T207" s="1">
        <v>64</v>
      </c>
      <c r="U207" s="1">
        <v>1501.5</v>
      </c>
      <c r="V207" s="1">
        <v>3.7</v>
      </c>
      <c r="W207" s="1">
        <v>0</v>
      </c>
    </row>
    <row r="208" spans="4:23">
      <c r="D208" s="2">
        <v>42620.4720601852</v>
      </c>
      <c r="E208" s="1">
        <v>66701.5</v>
      </c>
      <c r="F208" s="1">
        <v>168256</v>
      </c>
      <c r="G208" s="1">
        <v>77321.2</v>
      </c>
      <c r="H208" s="1">
        <v>142975</v>
      </c>
      <c r="I208" s="1">
        <v>883.4</v>
      </c>
      <c r="J208" s="1">
        <v>1205.1</v>
      </c>
      <c r="K208" s="1">
        <v>19.25</v>
      </c>
      <c r="L208" s="1">
        <v>0</v>
      </c>
      <c r="O208" s="2">
        <v>42620.4720601852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</row>
    <row r="209" spans="4:23">
      <c r="D209" s="2">
        <v>42620.4720717593</v>
      </c>
      <c r="E209" s="1">
        <v>65351.4</v>
      </c>
      <c r="F209" s="1">
        <v>169523</v>
      </c>
      <c r="G209" s="1">
        <v>75669.3</v>
      </c>
      <c r="H209" s="1">
        <v>143176</v>
      </c>
      <c r="I209" s="1">
        <v>884.4</v>
      </c>
      <c r="J209" s="1">
        <v>1212.4</v>
      </c>
      <c r="K209" s="1">
        <v>19.24</v>
      </c>
      <c r="L209" s="1">
        <v>0</v>
      </c>
      <c r="O209" s="2">
        <v>42620.4720717593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</row>
    <row r="210" spans="4:23">
      <c r="D210" s="2">
        <v>42620.473125</v>
      </c>
      <c r="E210" s="1">
        <v>16602</v>
      </c>
      <c r="F210" s="1">
        <v>152089</v>
      </c>
      <c r="G210" s="1">
        <v>38703.5</v>
      </c>
      <c r="H210" s="1">
        <v>112023</v>
      </c>
      <c r="I210" s="1">
        <v>439.2</v>
      </c>
      <c r="J210" s="1">
        <v>1390.2</v>
      </c>
      <c r="K210" s="1">
        <v>13.82</v>
      </c>
      <c r="L210" s="1">
        <v>0</v>
      </c>
      <c r="O210" s="2">
        <v>42620.473125</v>
      </c>
      <c r="P210" s="1">
        <v>27.64</v>
      </c>
      <c r="Q210" s="1">
        <v>9177.4</v>
      </c>
      <c r="R210" s="1">
        <v>442.3</v>
      </c>
      <c r="S210" s="1">
        <v>6287.7</v>
      </c>
      <c r="T210" s="1">
        <v>64</v>
      </c>
      <c r="U210" s="1">
        <v>1494.6</v>
      </c>
      <c r="V210" s="1">
        <v>7.54</v>
      </c>
      <c r="W210" s="1">
        <v>0</v>
      </c>
    </row>
    <row r="211" spans="4:23">
      <c r="D211" s="2">
        <v>42620.4731365741</v>
      </c>
      <c r="E211" s="1">
        <v>26534.1</v>
      </c>
      <c r="F211" s="1">
        <v>136598</v>
      </c>
      <c r="G211" s="1">
        <v>44506.2</v>
      </c>
      <c r="H211" s="1">
        <v>106063</v>
      </c>
      <c r="I211" s="1">
        <v>610.5</v>
      </c>
      <c r="J211" s="1">
        <v>1318.8</v>
      </c>
      <c r="K211" s="1">
        <v>13.36</v>
      </c>
      <c r="L211" s="1">
        <v>0</v>
      </c>
      <c r="O211" s="2">
        <v>42620.4731365741</v>
      </c>
      <c r="P211" s="1">
        <v>20.19</v>
      </c>
      <c r="Q211" s="1">
        <v>6394.8</v>
      </c>
      <c r="R211" s="1">
        <v>323.1</v>
      </c>
      <c r="S211" s="1">
        <v>4379.4</v>
      </c>
      <c r="T211" s="1">
        <v>64</v>
      </c>
      <c r="U211" s="1">
        <v>1495.2</v>
      </c>
      <c r="V211" s="1">
        <v>5.26</v>
      </c>
      <c r="W211" s="1">
        <v>0</v>
      </c>
    </row>
    <row r="212" spans="4:23">
      <c r="D212" s="2">
        <v>42620.4731481482</v>
      </c>
      <c r="E212" s="1">
        <v>22731.6</v>
      </c>
      <c r="F212" s="1">
        <v>149374</v>
      </c>
      <c r="G212" s="1">
        <v>43617.7</v>
      </c>
      <c r="H212" s="1">
        <v>112204</v>
      </c>
      <c r="I212" s="1">
        <v>533.7</v>
      </c>
      <c r="J212" s="1">
        <v>1363.2</v>
      </c>
      <c r="K212" s="1">
        <v>14.1</v>
      </c>
      <c r="L212" s="1">
        <v>0</v>
      </c>
      <c r="O212" s="2">
        <v>42620.4731481482</v>
      </c>
      <c r="P212" s="1">
        <v>24.86</v>
      </c>
      <c r="Q212" s="1">
        <v>9595.5</v>
      </c>
      <c r="R212" s="1">
        <v>397.8</v>
      </c>
      <c r="S212" s="1">
        <v>6562.2</v>
      </c>
      <c r="T212" s="1">
        <v>64</v>
      </c>
      <c r="U212" s="1">
        <v>1497.3</v>
      </c>
      <c r="V212" s="1">
        <v>7.88</v>
      </c>
      <c r="W212" s="1">
        <v>0</v>
      </c>
    </row>
    <row r="213" spans="4:23">
      <c r="D213" s="2">
        <v>42620.4731597222</v>
      </c>
      <c r="E213" s="1">
        <v>55097.1</v>
      </c>
      <c r="F213" s="1">
        <v>128479</v>
      </c>
      <c r="G213" s="1">
        <v>61469.4</v>
      </c>
      <c r="H213" s="1">
        <v>108760</v>
      </c>
      <c r="I213" s="1">
        <v>917.8</v>
      </c>
      <c r="J213" s="1">
        <v>1209.7</v>
      </c>
      <c r="K213" s="1">
        <v>15.04</v>
      </c>
      <c r="L213" s="1">
        <v>0</v>
      </c>
      <c r="O213" s="2">
        <v>42620.4731597222</v>
      </c>
      <c r="P213" s="1">
        <v>4.86</v>
      </c>
      <c r="Q213" s="1">
        <v>2496.7</v>
      </c>
      <c r="R213" s="1">
        <v>77.82</v>
      </c>
      <c r="S213" s="1">
        <v>1704.6</v>
      </c>
      <c r="T213" s="1">
        <v>64</v>
      </c>
      <c r="U213" s="1">
        <v>1499.9</v>
      </c>
      <c r="V213" s="1">
        <v>2.05</v>
      </c>
      <c r="W213" s="1">
        <v>0</v>
      </c>
    </row>
    <row r="214" spans="4:23">
      <c r="D214" s="2">
        <v>42620.4731712963</v>
      </c>
      <c r="E214" s="1">
        <v>22448.4</v>
      </c>
      <c r="F214" s="1">
        <v>125249</v>
      </c>
      <c r="G214" s="1">
        <v>39955.1</v>
      </c>
      <c r="H214" s="1">
        <v>95643.8</v>
      </c>
      <c r="I214" s="1">
        <v>575.3</v>
      </c>
      <c r="J214" s="1">
        <v>1341</v>
      </c>
      <c r="K214" s="1">
        <v>12.1</v>
      </c>
      <c r="L214" s="1">
        <v>0</v>
      </c>
      <c r="O214" s="2">
        <v>42620.4731712963</v>
      </c>
      <c r="P214" s="1">
        <v>1.39</v>
      </c>
      <c r="Q214" s="1">
        <v>7.92</v>
      </c>
      <c r="R214" s="1">
        <v>22.26</v>
      </c>
      <c r="S214" s="1">
        <v>9.28</v>
      </c>
      <c r="T214" s="1">
        <v>64.08</v>
      </c>
      <c r="U214" s="1">
        <v>873.9</v>
      </c>
      <c r="V214" s="1">
        <v>0.01</v>
      </c>
      <c r="W214" s="1">
        <v>0</v>
      </c>
    </row>
    <row r="215" spans="4:23">
      <c r="D215" s="2">
        <v>42620.4731828704</v>
      </c>
      <c r="E215" s="1">
        <v>77344.3</v>
      </c>
      <c r="F215" s="1">
        <v>116585</v>
      </c>
      <c r="G215" s="1">
        <v>79834.7</v>
      </c>
      <c r="H215" s="1">
        <v>112335</v>
      </c>
      <c r="I215" s="1">
        <v>992.1</v>
      </c>
      <c r="J215" s="1">
        <v>1062.7</v>
      </c>
      <c r="K215" s="1">
        <v>15.89</v>
      </c>
      <c r="L215" s="1">
        <v>0</v>
      </c>
      <c r="O215" s="2">
        <v>42620.4731828704</v>
      </c>
      <c r="P215" s="1">
        <v>24.31</v>
      </c>
      <c r="Q215" s="1">
        <v>10680.2</v>
      </c>
      <c r="R215" s="1">
        <v>388.9</v>
      </c>
      <c r="S215" s="1">
        <v>7297.9</v>
      </c>
      <c r="T215" s="1">
        <v>64</v>
      </c>
      <c r="U215" s="1">
        <v>1498.6</v>
      </c>
      <c r="V215" s="1">
        <v>8.77</v>
      </c>
      <c r="W215" s="1">
        <v>0</v>
      </c>
    </row>
    <row r="216" spans="4:23">
      <c r="D216" s="2">
        <v>42620.4731944444</v>
      </c>
      <c r="E216" s="1">
        <v>26188.8</v>
      </c>
      <c r="F216" s="1">
        <v>107466</v>
      </c>
      <c r="G216" s="1">
        <v>45879.9</v>
      </c>
      <c r="H216" s="1">
        <v>93278.8</v>
      </c>
      <c r="I216" s="1">
        <v>584.5</v>
      </c>
      <c r="J216" s="1">
        <v>1179.8</v>
      </c>
      <c r="K216" s="1">
        <v>10.95</v>
      </c>
      <c r="L216" s="1">
        <v>0</v>
      </c>
      <c r="O216" s="2">
        <v>42620.4731944444</v>
      </c>
      <c r="P216" s="1">
        <v>28.49</v>
      </c>
      <c r="Q216" s="1">
        <v>11663.6</v>
      </c>
      <c r="R216" s="1">
        <v>455.7</v>
      </c>
      <c r="S216" s="1">
        <v>7971.5</v>
      </c>
      <c r="T216" s="1">
        <v>64.01</v>
      </c>
      <c r="U216" s="1">
        <v>1498.3</v>
      </c>
      <c r="V216" s="1">
        <v>9.58</v>
      </c>
      <c r="W216" s="1">
        <v>0</v>
      </c>
    </row>
    <row r="217" spans="4:23">
      <c r="D217" s="2">
        <v>42620.4732060185</v>
      </c>
      <c r="E217" s="1">
        <v>29267.4</v>
      </c>
      <c r="F217" s="1">
        <v>103692</v>
      </c>
      <c r="G217" s="1">
        <v>41735.9</v>
      </c>
      <c r="H217" s="1">
        <v>85052.4</v>
      </c>
      <c r="I217" s="1">
        <v>718.1</v>
      </c>
      <c r="J217" s="1">
        <v>1248.4</v>
      </c>
      <c r="K217" s="1">
        <v>10.89</v>
      </c>
      <c r="L217" s="1">
        <v>0</v>
      </c>
      <c r="O217" s="2">
        <v>42620.4732060185</v>
      </c>
      <c r="P217" s="1">
        <v>50.66</v>
      </c>
      <c r="Q217" s="1">
        <v>2799.2</v>
      </c>
      <c r="R217" s="1">
        <v>810.5</v>
      </c>
      <c r="S217" s="1">
        <v>1999.7</v>
      </c>
      <c r="T217" s="1">
        <v>64</v>
      </c>
      <c r="U217" s="1">
        <v>1433.4</v>
      </c>
      <c r="V217" s="1">
        <v>2.33</v>
      </c>
      <c r="W217" s="1">
        <v>0</v>
      </c>
    </row>
    <row r="218" spans="4:23">
      <c r="D218" s="2">
        <v>42620.4732175926</v>
      </c>
      <c r="E218" s="1">
        <v>46945.4</v>
      </c>
      <c r="F218" s="1">
        <v>85657.2</v>
      </c>
      <c r="G218" s="1">
        <v>45442.7</v>
      </c>
      <c r="H218" s="1">
        <v>77427.4</v>
      </c>
      <c r="I218" s="1">
        <v>1057.9</v>
      </c>
      <c r="J218" s="1">
        <v>1132.8</v>
      </c>
      <c r="K218" s="1">
        <v>10.86</v>
      </c>
      <c r="L218" s="1">
        <v>0</v>
      </c>
      <c r="O218" s="2">
        <v>42620.4732175926</v>
      </c>
      <c r="P218" s="1">
        <v>44.39</v>
      </c>
      <c r="Q218" s="1">
        <v>3282.5</v>
      </c>
      <c r="R218" s="1">
        <v>710.2</v>
      </c>
      <c r="S218" s="1">
        <v>2318.9</v>
      </c>
      <c r="T218" s="1">
        <v>64</v>
      </c>
      <c r="U218" s="1">
        <v>1449.5</v>
      </c>
      <c r="V218" s="1">
        <v>2.73</v>
      </c>
      <c r="W218" s="1">
        <v>0</v>
      </c>
    </row>
    <row r="219" spans="4:23">
      <c r="D219" s="2">
        <v>42620.4732291667</v>
      </c>
      <c r="E219" s="1">
        <v>39950.5</v>
      </c>
      <c r="F219" s="1">
        <v>100395</v>
      </c>
      <c r="G219" s="1">
        <v>44112</v>
      </c>
      <c r="H219" s="1">
        <v>84680.4</v>
      </c>
      <c r="I219" s="1">
        <v>927.4</v>
      </c>
      <c r="J219" s="1">
        <v>1214</v>
      </c>
      <c r="K219" s="1">
        <v>11.5</v>
      </c>
      <c r="L219" s="1">
        <v>0</v>
      </c>
      <c r="O219" s="2">
        <v>42620.4732291667</v>
      </c>
      <c r="P219" s="1">
        <v>37.5</v>
      </c>
      <c r="Q219" s="1">
        <v>6526.9</v>
      </c>
      <c r="R219" s="1">
        <v>600</v>
      </c>
      <c r="S219" s="1">
        <v>4504.3</v>
      </c>
      <c r="T219" s="1">
        <v>64</v>
      </c>
      <c r="U219" s="1">
        <v>1483.8</v>
      </c>
      <c r="V219" s="1">
        <v>5.38</v>
      </c>
      <c r="W219" s="1">
        <v>0</v>
      </c>
    </row>
    <row r="220" spans="4:23">
      <c r="D220" s="2">
        <v>42620.4732407407</v>
      </c>
      <c r="E220" s="1">
        <v>45833</v>
      </c>
      <c r="F220" s="1">
        <v>118963</v>
      </c>
      <c r="G220" s="1">
        <v>55403.2</v>
      </c>
      <c r="H220" s="1">
        <v>103334</v>
      </c>
      <c r="I220" s="1">
        <v>847.1</v>
      </c>
      <c r="J220" s="1">
        <v>1178.9</v>
      </c>
      <c r="K220" s="1">
        <v>13.5</v>
      </c>
      <c r="L220" s="1">
        <v>0</v>
      </c>
      <c r="O220" s="2">
        <v>42620.4732407407</v>
      </c>
      <c r="P220" s="1">
        <v>29.57</v>
      </c>
      <c r="Q220" s="1">
        <v>7777.6</v>
      </c>
      <c r="R220" s="1">
        <v>473.1</v>
      </c>
      <c r="S220" s="1">
        <v>5335.9</v>
      </c>
      <c r="T220" s="1">
        <v>64</v>
      </c>
      <c r="U220" s="1">
        <v>1492.6</v>
      </c>
      <c r="V220" s="1">
        <v>6.4</v>
      </c>
      <c r="W220" s="1">
        <v>0</v>
      </c>
    </row>
    <row r="221" spans="4:23">
      <c r="D221" s="2">
        <v>42620.4732523148</v>
      </c>
      <c r="E221" s="1">
        <v>52952.5</v>
      </c>
      <c r="F221" s="1">
        <v>119861</v>
      </c>
      <c r="G221" s="1">
        <v>61604</v>
      </c>
      <c r="H221" s="1">
        <v>104393</v>
      </c>
      <c r="I221" s="1">
        <v>880.2</v>
      </c>
      <c r="J221" s="1">
        <v>1175.7</v>
      </c>
      <c r="K221" s="1">
        <v>14.16</v>
      </c>
      <c r="L221" s="1">
        <v>0</v>
      </c>
      <c r="O221" s="2">
        <v>42620.4732523148</v>
      </c>
      <c r="P221" s="1">
        <v>33.01</v>
      </c>
      <c r="Q221" s="1">
        <v>10187.8</v>
      </c>
      <c r="R221" s="1">
        <v>528.1</v>
      </c>
      <c r="S221" s="1">
        <v>6978.7</v>
      </c>
      <c r="T221" s="1">
        <v>64</v>
      </c>
      <c r="U221" s="1">
        <v>1494.9</v>
      </c>
      <c r="V221" s="1">
        <v>8.37</v>
      </c>
      <c r="W221" s="1">
        <v>0</v>
      </c>
    </row>
    <row r="222" spans="4:23">
      <c r="D222" s="2">
        <v>42620.4732638889</v>
      </c>
      <c r="E222" s="1">
        <v>81227.8</v>
      </c>
      <c r="F222" s="1">
        <v>140667</v>
      </c>
      <c r="G222" s="1">
        <v>81975.9</v>
      </c>
      <c r="H222" s="1">
        <v>131078</v>
      </c>
      <c r="I222" s="1">
        <v>1014.7</v>
      </c>
      <c r="J222" s="1">
        <v>1098.9</v>
      </c>
      <c r="K222" s="1">
        <v>18.18</v>
      </c>
      <c r="L222" s="1">
        <v>0</v>
      </c>
      <c r="O222" s="2">
        <v>42620.4732638889</v>
      </c>
      <c r="P222" s="1">
        <v>29.14</v>
      </c>
      <c r="Q222" s="1">
        <v>10961.3</v>
      </c>
      <c r="R222" s="1">
        <v>466.3</v>
      </c>
      <c r="S222" s="1">
        <v>7497.6</v>
      </c>
      <c r="T222" s="1">
        <v>64</v>
      </c>
      <c r="U222" s="1">
        <v>1497.1</v>
      </c>
      <c r="V222" s="1">
        <v>9</v>
      </c>
      <c r="W222" s="1">
        <v>0</v>
      </c>
    </row>
    <row r="223" spans="4:23">
      <c r="D223" s="2">
        <v>42620.473275463</v>
      </c>
      <c r="E223" s="1">
        <v>45945.4</v>
      </c>
      <c r="F223" s="1">
        <v>147123</v>
      </c>
      <c r="G223" s="1">
        <v>60769.4</v>
      </c>
      <c r="H223" s="1">
        <v>123358</v>
      </c>
      <c r="I223" s="1">
        <v>774.2</v>
      </c>
      <c r="J223" s="1">
        <v>1221.3</v>
      </c>
      <c r="K223" s="1">
        <v>15.82</v>
      </c>
      <c r="L223" s="1">
        <v>0</v>
      </c>
      <c r="O223" s="2">
        <v>42620.473275463</v>
      </c>
      <c r="P223" s="1">
        <v>56.45</v>
      </c>
      <c r="Q223" s="1">
        <v>20771.1</v>
      </c>
      <c r="R223" s="1">
        <v>903.1</v>
      </c>
      <c r="S223" s="1">
        <v>14209.3</v>
      </c>
      <c r="T223" s="1">
        <v>64</v>
      </c>
      <c r="U223" s="1">
        <v>1496.9</v>
      </c>
      <c r="V223" s="1">
        <v>17.06</v>
      </c>
      <c r="W223" s="1">
        <v>0</v>
      </c>
    </row>
    <row r="224" spans="4:23">
      <c r="D224" s="2">
        <v>42620.473287037</v>
      </c>
      <c r="E224" s="1">
        <v>51750.2</v>
      </c>
      <c r="F224" s="1">
        <v>122154</v>
      </c>
      <c r="G224" s="1">
        <v>62515.7</v>
      </c>
      <c r="H224" s="1">
        <v>108927</v>
      </c>
      <c r="I224" s="1">
        <v>847.7</v>
      </c>
      <c r="J224" s="1">
        <v>1148.3</v>
      </c>
      <c r="K224" s="1">
        <v>14.25</v>
      </c>
      <c r="L224" s="1">
        <v>0</v>
      </c>
      <c r="O224" s="2">
        <v>42620.473287037</v>
      </c>
      <c r="P224" s="1">
        <v>0</v>
      </c>
      <c r="Q224" s="1">
        <v>0.2</v>
      </c>
      <c r="R224" s="1">
        <v>0</v>
      </c>
      <c r="S224" s="1">
        <v>0.94</v>
      </c>
      <c r="T224" s="1">
        <v>0</v>
      </c>
      <c r="U224" s="1">
        <v>217</v>
      </c>
      <c r="V224" s="1">
        <v>0</v>
      </c>
      <c r="W224" s="1">
        <v>0</v>
      </c>
    </row>
    <row r="225" spans="4:23">
      <c r="D225" s="2">
        <v>42620.4732986111</v>
      </c>
      <c r="E225" s="1">
        <v>37106.1</v>
      </c>
      <c r="F225" s="1">
        <v>147388</v>
      </c>
      <c r="G225" s="1">
        <v>54832</v>
      </c>
      <c r="H225" s="1">
        <v>119765</v>
      </c>
      <c r="I225" s="1">
        <v>693</v>
      </c>
      <c r="J225" s="1">
        <v>1260.2</v>
      </c>
      <c r="K225" s="1">
        <v>15.11</v>
      </c>
      <c r="L225" s="1">
        <v>0</v>
      </c>
      <c r="O225" s="2">
        <v>42620.4732986111</v>
      </c>
      <c r="P225" s="1">
        <v>0</v>
      </c>
      <c r="Q225" s="1">
        <v>0.2</v>
      </c>
      <c r="R225" s="1">
        <v>0</v>
      </c>
      <c r="S225" s="1">
        <v>0.94</v>
      </c>
      <c r="T225" s="1">
        <v>0</v>
      </c>
      <c r="U225" s="1">
        <v>217</v>
      </c>
      <c r="V225" s="1">
        <v>0</v>
      </c>
      <c r="W225" s="1">
        <v>0</v>
      </c>
    </row>
    <row r="226" spans="4:23">
      <c r="D226" s="2">
        <v>42620.4733101852</v>
      </c>
      <c r="E226" s="1">
        <v>80740.4</v>
      </c>
      <c r="F226" s="1">
        <v>139614</v>
      </c>
      <c r="G226" s="1">
        <v>82516.1</v>
      </c>
      <c r="H226" s="1">
        <v>130587</v>
      </c>
      <c r="I226" s="1">
        <v>1002</v>
      </c>
      <c r="J226" s="1">
        <v>1094.8</v>
      </c>
      <c r="K226" s="1">
        <v>18.05</v>
      </c>
      <c r="L226" s="1">
        <v>0</v>
      </c>
      <c r="O226" s="2">
        <v>42620.4733101852</v>
      </c>
      <c r="P226" s="1">
        <v>0.13</v>
      </c>
      <c r="Q226" s="1">
        <v>0.48</v>
      </c>
      <c r="R226" s="1">
        <v>1.88</v>
      </c>
      <c r="S226" s="1">
        <v>1.88</v>
      </c>
      <c r="T226" s="1">
        <v>69</v>
      </c>
      <c r="U226" s="1">
        <v>260</v>
      </c>
      <c r="V226" s="1">
        <v>0</v>
      </c>
      <c r="W226" s="1">
        <v>0</v>
      </c>
    </row>
    <row r="227" spans="4:23">
      <c r="D227" s="2">
        <v>42620.4733217593</v>
      </c>
      <c r="E227" s="1">
        <v>61472.3</v>
      </c>
      <c r="F227" s="1">
        <v>148262</v>
      </c>
      <c r="G227" s="1">
        <v>67203.6</v>
      </c>
      <c r="H227" s="1">
        <v>126936</v>
      </c>
      <c r="I227" s="1">
        <v>936.7</v>
      </c>
      <c r="J227" s="1">
        <v>1196</v>
      </c>
      <c r="K227" s="1">
        <v>17.18</v>
      </c>
      <c r="L227" s="1">
        <v>0</v>
      </c>
      <c r="O227" s="2">
        <v>42620.4733217593</v>
      </c>
      <c r="P227" s="1">
        <v>79.47</v>
      </c>
      <c r="Q227" s="1">
        <v>8474.8</v>
      </c>
      <c r="R227" s="1">
        <v>1271.4</v>
      </c>
      <c r="S227" s="1">
        <v>5880.6</v>
      </c>
      <c r="T227" s="1">
        <v>64</v>
      </c>
      <c r="U227" s="1">
        <v>1475.7</v>
      </c>
      <c r="V227" s="1">
        <v>7.01</v>
      </c>
      <c r="W227" s="1">
        <v>0</v>
      </c>
    </row>
    <row r="228" spans="4:23">
      <c r="D228" s="2">
        <v>42620.4733333333</v>
      </c>
      <c r="E228" s="1">
        <v>50496.4</v>
      </c>
      <c r="F228" s="1">
        <v>134394</v>
      </c>
      <c r="G228" s="1">
        <v>59868.8</v>
      </c>
      <c r="H228" s="1">
        <v>111367</v>
      </c>
      <c r="I228" s="1">
        <v>863.7</v>
      </c>
      <c r="J228" s="1">
        <v>1235.7</v>
      </c>
      <c r="K228" s="1">
        <v>15.15</v>
      </c>
      <c r="L228" s="1">
        <v>0</v>
      </c>
      <c r="O228" s="2">
        <v>42620.4733333333</v>
      </c>
      <c r="P228" s="1">
        <v>99.67</v>
      </c>
      <c r="Q228" s="1">
        <v>9058.5</v>
      </c>
      <c r="R228" s="1">
        <v>1594.7</v>
      </c>
      <c r="S228" s="1">
        <v>6307.8</v>
      </c>
      <c r="T228" s="1">
        <v>64</v>
      </c>
      <c r="U228" s="1">
        <v>1470.5</v>
      </c>
      <c r="V228" s="1">
        <v>7.5</v>
      </c>
      <c r="W228" s="1">
        <v>0</v>
      </c>
    </row>
    <row r="229" spans="4:23">
      <c r="D229" s="2">
        <v>42620.4743634259</v>
      </c>
      <c r="E229" s="1">
        <v>116602</v>
      </c>
      <c r="F229" s="1">
        <v>110636</v>
      </c>
      <c r="G229" s="1">
        <v>102579</v>
      </c>
      <c r="H229" s="1">
        <v>119345</v>
      </c>
      <c r="I229" s="1">
        <v>1164</v>
      </c>
      <c r="J229" s="1">
        <v>949.3</v>
      </c>
      <c r="K229" s="1">
        <v>18.62</v>
      </c>
      <c r="L229" s="1">
        <v>0</v>
      </c>
      <c r="O229" s="2">
        <v>42620.4743634259</v>
      </c>
      <c r="P229" s="1">
        <v>71.44</v>
      </c>
      <c r="Q229" s="1">
        <v>12095.6</v>
      </c>
      <c r="R229" s="1">
        <v>1148.5</v>
      </c>
      <c r="S229" s="1">
        <v>8355.5</v>
      </c>
      <c r="T229" s="1">
        <v>63.69</v>
      </c>
      <c r="U229" s="1">
        <v>1482.4</v>
      </c>
      <c r="V229" s="1">
        <v>9.97</v>
      </c>
      <c r="W229" s="1">
        <v>0</v>
      </c>
    </row>
    <row r="230" spans="4:23">
      <c r="D230" s="2">
        <v>42620.474375</v>
      </c>
      <c r="E230" s="1">
        <v>70712</v>
      </c>
      <c r="F230" s="1">
        <v>102411</v>
      </c>
      <c r="G230" s="1">
        <v>70382.4</v>
      </c>
      <c r="H230" s="1">
        <v>96866.9</v>
      </c>
      <c r="I230" s="1">
        <v>1028.8</v>
      </c>
      <c r="J230" s="1">
        <v>1082.6</v>
      </c>
      <c r="K230" s="1">
        <v>14.18</v>
      </c>
      <c r="L230" s="1">
        <v>0</v>
      </c>
      <c r="O230" s="2">
        <v>42620.474375</v>
      </c>
      <c r="P230" s="1">
        <v>36.87</v>
      </c>
      <c r="Q230" s="1">
        <v>6528.8</v>
      </c>
      <c r="R230" s="1">
        <v>589.9</v>
      </c>
      <c r="S230" s="1">
        <v>4504.3</v>
      </c>
      <c r="T230" s="1">
        <v>64</v>
      </c>
      <c r="U230" s="1">
        <v>1484.2</v>
      </c>
      <c r="V230" s="1">
        <v>5.38</v>
      </c>
      <c r="W230" s="1">
        <v>0</v>
      </c>
    </row>
    <row r="231" spans="4:23">
      <c r="D231" s="2">
        <v>42620.4743865741</v>
      </c>
      <c r="E231" s="1">
        <v>65119.2</v>
      </c>
      <c r="F231" s="1">
        <v>108488</v>
      </c>
      <c r="G231" s="1">
        <v>67836.2</v>
      </c>
      <c r="H231" s="1">
        <v>99601.1</v>
      </c>
      <c r="I231" s="1">
        <v>983</v>
      </c>
      <c r="J231" s="1">
        <v>1115.4</v>
      </c>
      <c r="K231" s="1">
        <v>14.22</v>
      </c>
      <c r="L231" s="1">
        <v>0</v>
      </c>
      <c r="O231" s="2">
        <v>42620.4743865741</v>
      </c>
      <c r="P231" s="1">
        <v>21.08</v>
      </c>
      <c r="Q231" s="1">
        <v>4088.8</v>
      </c>
      <c r="R231" s="1">
        <v>337.2</v>
      </c>
      <c r="S231" s="1">
        <v>2817.9</v>
      </c>
      <c r="T231" s="1">
        <v>64</v>
      </c>
      <c r="U231" s="1">
        <v>1485.8</v>
      </c>
      <c r="V231" s="1">
        <v>3.37</v>
      </c>
      <c r="W231" s="1">
        <v>0</v>
      </c>
    </row>
    <row r="232" spans="4:23">
      <c r="D232" s="2">
        <v>42620.4743981482</v>
      </c>
      <c r="E232" s="1">
        <v>53545.4</v>
      </c>
      <c r="F232" s="1">
        <v>64060.7</v>
      </c>
      <c r="G232" s="1">
        <v>48651.1</v>
      </c>
      <c r="H232" s="1">
        <v>65828.7</v>
      </c>
      <c r="I232" s="1">
        <v>1127</v>
      </c>
      <c r="J232" s="1">
        <v>996.5</v>
      </c>
      <c r="K232" s="1">
        <v>9.63</v>
      </c>
      <c r="L232" s="1">
        <v>0</v>
      </c>
      <c r="O232" s="2">
        <v>42620.4743981482</v>
      </c>
      <c r="P232" s="1">
        <v>29.3</v>
      </c>
      <c r="Q232" s="1">
        <v>6693.1</v>
      </c>
      <c r="R232" s="1">
        <v>468.8</v>
      </c>
      <c r="S232" s="1">
        <v>4600.2</v>
      </c>
      <c r="T232" s="1">
        <v>64</v>
      </c>
      <c r="U232" s="1">
        <v>1489.9</v>
      </c>
      <c r="V232" s="1">
        <v>5.51</v>
      </c>
      <c r="W232" s="1">
        <v>0</v>
      </c>
    </row>
    <row r="233" spans="4:23">
      <c r="D233" s="2">
        <v>42620.4744097222</v>
      </c>
      <c r="E233" s="1">
        <v>86991.7</v>
      </c>
      <c r="F233" s="1">
        <v>114274</v>
      </c>
      <c r="G233" s="1">
        <v>80010.4</v>
      </c>
      <c r="H233" s="1">
        <v>116523</v>
      </c>
      <c r="I233" s="1">
        <v>1113.3</v>
      </c>
      <c r="J233" s="1">
        <v>1004.2</v>
      </c>
      <c r="K233" s="1">
        <v>16.49</v>
      </c>
      <c r="L233" s="1">
        <v>0</v>
      </c>
      <c r="O233" s="2">
        <v>42620.4744097222</v>
      </c>
      <c r="P233" s="1">
        <v>4.36</v>
      </c>
      <c r="Q233" s="1">
        <v>1286.3</v>
      </c>
      <c r="R233" s="1">
        <v>69.83</v>
      </c>
      <c r="S233" s="1">
        <v>881.8</v>
      </c>
      <c r="T233" s="1">
        <v>64</v>
      </c>
      <c r="U233" s="1">
        <v>1493.7</v>
      </c>
      <c r="V233" s="1">
        <v>1.06</v>
      </c>
      <c r="W233" s="1">
        <v>0</v>
      </c>
    </row>
    <row r="234" spans="4:23">
      <c r="D234" s="2">
        <v>42620.4744212963</v>
      </c>
      <c r="E234" s="1">
        <v>60020.5</v>
      </c>
      <c r="F234" s="1">
        <v>121023</v>
      </c>
      <c r="G234" s="1">
        <v>62747</v>
      </c>
      <c r="H234" s="1">
        <v>110640</v>
      </c>
      <c r="I234" s="1">
        <v>979.5</v>
      </c>
      <c r="J234" s="1">
        <v>1120.1</v>
      </c>
      <c r="K234" s="1">
        <v>14.83</v>
      </c>
      <c r="L234" s="1">
        <v>0</v>
      </c>
      <c r="O234" s="2">
        <v>42620.4744212963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</row>
    <row r="235" spans="4:23">
      <c r="D235" s="2">
        <v>42620.4744328704</v>
      </c>
      <c r="E235" s="1">
        <v>55840.7</v>
      </c>
      <c r="F235" s="1">
        <v>111357</v>
      </c>
      <c r="G235" s="1">
        <v>62975.7</v>
      </c>
      <c r="H235" s="1">
        <v>99367.6</v>
      </c>
      <c r="I235" s="1">
        <v>908</v>
      </c>
      <c r="J235" s="1">
        <v>1147.6</v>
      </c>
      <c r="K235" s="1">
        <v>13.7</v>
      </c>
      <c r="L235" s="1">
        <v>0</v>
      </c>
      <c r="O235" s="2">
        <v>42620.4744328704</v>
      </c>
      <c r="P235" s="1">
        <v>9.59</v>
      </c>
      <c r="Q235" s="1">
        <v>2216.7</v>
      </c>
      <c r="R235" s="1">
        <v>153.5</v>
      </c>
      <c r="S235" s="1">
        <v>1524.8</v>
      </c>
      <c r="T235" s="1">
        <v>64.01</v>
      </c>
      <c r="U235" s="1">
        <v>1488.7</v>
      </c>
      <c r="V235" s="1">
        <v>1.82</v>
      </c>
      <c r="W235" s="1">
        <v>0</v>
      </c>
    </row>
    <row r="236" spans="4:23">
      <c r="D236" s="2">
        <v>42620.4744444444</v>
      </c>
      <c r="E236" s="1">
        <v>33019.6</v>
      </c>
      <c r="F236" s="1">
        <v>70899.7</v>
      </c>
      <c r="G236" s="1">
        <v>37463.4</v>
      </c>
      <c r="H236" s="1">
        <v>63558.1</v>
      </c>
      <c r="I236" s="1">
        <v>902.5</v>
      </c>
      <c r="J236" s="1">
        <v>1142.3</v>
      </c>
      <c r="K236" s="1">
        <v>8.51</v>
      </c>
      <c r="L236" s="1">
        <v>0</v>
      </c>
      <c r="O236" s="2">
        <v>42620.4744444444</v>
      </c>
      <c r="P236" s="1">
        <v>31.01</v>
      </c>
      <c r="Q236" s="1">
        <v>7649.6</v>
      </c>
      <c r="R236" s="1">
        <v>496.1</v>
      </c>
      <c r="S236" s="1">
        <v>5252.1</v>
      </c>
      <c r="T236" s="1">
        <v>64</v>
      </c>
      <c r="U236" s="1">
        <v>1491.4</v>
      </c>
      <c r="V236" s="1">
        <v>6.29</v>
      </c>
      <c r="W236" s="1">
        <v>0</v>
      </c>
    </row>
    <row r="237" spans="4:23">
      <c r="D237" s="2">
        <v>42620.4744560185</v>
      </c>
      <c r="E237" s="1">
        <v>34768.4</v>
      </c>
      <c r="F237" s="1">
        <v>85907.2</v>
      </c>
      <c r="G237" s="1">
        <v>43106.4</v>
      </c>
      <c r="H237" s="1">
        <v>76007.6</v>
      </c>
      <c r="I237" s="1">
        <v>825.9</v>
      </c>
      <c r="J237" s="1">
        <v>1157.4</v>
      </c>
      <c r="K237" s="1">
        <v>9.89</v>
      </c>
      <c r="L237" s="1">
        <v>0</v>
      </c>
      <c r="O237" s="2">
        <v>42620.4744560185</v>
      </c>
      <c r="P237" s="1">
        <v>20.35</v>
      </c>
      <c r="Q237" s="1">
        <v>5185.9</v>
      </c>
      <c r="R237" s="1">
        <v>325.6</v>
      </c>
      <c r="S237" s="1">
        <v>3559.9</v>
      </c>
      <c r="T237" s="1">
        <v>64</v>
      </c>
      <c r="U237" s="1">
        <v>1491.7</v>
      </c>
      <c r="V237" s="1">
        <v>4.26</v>
      </c>
      <c r="W237" s="1">
        <v>0</v>
      </c>
    </row>
    <row r="238" spans="4:23">
      <c r="D238" s="2">
        <v>42620.4744675926</v>
      </c>
      <c r="E238" s="1">
        <v>37913.7</v>
      </c>
      <c r="F238" s="1">
        <v>101643</v>
      </c>
      <c r="G238" s="1">
        <v>48694.3</v>
      </c>
      <c r="H238" s="1">
        <v>88248.3</v>
      </c>
      <c r="I238" s="1">
        <v>797.3</v>
      </c>
      <c r="J238" s="1">
        <v>1179.4</v>
      </c>
      <c r="K238" s="1">
        <v>11.43</v>
      </c>
      <c r="L238" s="1">
        <v>0</v>
      </c>
      <c r="O238" s="2">
        <v>42620.4744675926</v>
      </c>
      <c r="P238" s="1">
        <v>21.33</v>
      </c>
      <c r="Q238" s="1">
        <v>4934.2</v>
      </c>
      <c r="R238" s="1">
        <v>341.3</v>
      </c>
      <c r="S238" s="1">
        <v>3389.6</v>
      </c>
      <c r="T238" s="1">
        <v>64</v>
      </c>
      <c r="U238" s="1">
        <v>1490.6</v>
      </c>
      <c r="V238" s="1">
        <v>4.06</v>
      </c>
      <c r="W238" s="1">
        <v>0</v>
      </c>
    </row>
    <row r="239" spans="4:23">
      <c r="D239" s="2">
        <v>42620.4744791667</v>
      </c>
      <c r="E239" s="1">
        <v>41560.5</v>
      </c>
      <c r="F239" s="1">
        <v>100452</v>
      </c>
      <c r="G239" s="1">
        <v>51322.6</v>
      </c>
      <c r="H239" s="1">
        <v>88870.3</v>
      </c>
      <c r="I239" s="1">
        <v>829.2</v>
      </c>
      <c r="J239" s="1">
        <v>1157.5</v>
      </c>
      <c r="K239" s="1">
        <v>11.63</v>
      </c>
      <c r="L239" s="1">
        <v>0</v>
      </c>
      <c r="O239" s="2">
        <v>42620.4744791667</v>
      </c>
      <c r="P239" s="1">
        <v>45.35</v>
      </c>
      <c r="Q239" s="1">
        <v>12473</v>
      </c>
      <c r="R239" s="1">
        <v>725.5</v>
      </c>
      <c r="S239" s="1">
        <v>8560.5</v>
      </c>
      <c r="T239" s="1">
        <v>64.01</v>
      </c>
      <c r="U239" s="1">
        <v>1492</v>
      </c>
      <c r="V239" s="1">
        <v>10.26</v>
      </c>
      <c r="W239" s="1">
        <v>0</v>
      </c>
    </row>
    <row r="240" spans="4:23">
      <c r="D240" s="2">
        <v>42620.4744907407</v>
      </c>
      <c r="E240" s="1">
        <v>50622.1</v>
      </c>
      <c r="F240" s="1">
        <v>73369.1</v>
      </c>
      <c r="G240" s="1">
        <v>52077.7</v>
      </c>
      <c r="H240" s="1">
        <v>73396.8</v>
      </c>
      <c r="I240" s="1">
        <v>995.4</v>
      </c>
      <c r="J240" s="1">
        <v>1023.6</v>
      </c>
      <c r="K240" s="1">
        <v>10.16</v>
      </c>
      <c r="L240" s="1">
        <v>0</v>
      </c>
      <c r="O240" s="2">
        <v>42620.4744907407</v>
      </c>
      <c r="P240" s="1">
        <v>41.85</v>
      </c>
      <c r="Q240" s="1">
        <v>13618</v>
      </c>
      <c r="R240" s="1">
        <v>669.6</v>
      </c>
      <c r="S240" s="1">
        <v>9324.6</v>
      </c>
      <c r="T240" s="1">
        <v>64</v>
      </c>
      <c r="U240" s="1">
        <v>1495.5</v>
      </c>
      <c r="V240" s="1">
        <v>11.19</v>
      </c>
      <c r="W240" s="1">
        <v>0</v>
      </c>
    </row>
    <row r="241" spans="4:23">
      <c r="D241" s="2">
        <v>42620.4745023148</v>
      </c>
      <c r="E241" s="1">
        <v>67214.1</v>
      </c>
      <c r="F241" s="1">
        <v>64741.6</v>
      </c>
      <c r="G241" s="1">
        <v>58042.9</v>
      </c>
      <c r="H241" s="1">
        <v>70793.5</v>
      </c>
      <c r="I241" s="1">
        <v>1185.8</v>
      </c>
      <c r="J241" s="1">
        <v>936.5</v>
      </c>
      <c r="K241" s="1">
        <v>10.81</v>
      </c>
      <c r="L241" s="1">
        <v>0</v>
      </c>
      <c r="O241" s="2">
        <v>42620.4745023148</v>
      </c>
      <c r="P241" s="1">
        <v>26.51</v>
      </c>
      <c r="Q241" s="1">
        <v>10392.2</v>
      </c>
      <c r="R241" s="1">
        <v>424.2</v>
      </c>
      <c r="S241" s="1">
        <v>7107.8</v>
      </c>
      <c r="T241" s="1">
        <v>64</v>
      </c>
      <c r="U241" s="1">
        <v>1497.2</v>
      </c>
      <c r="V241" s="1">
        <v>8.54</v>
      </c>
      <c r="W241" s="1">
        <v>0</v>
      </c>
    </row>
    <row r="242" spans="4:23">
      <c r="D242" s="2">
        <v>42620.4745138889</v>
      </c>
      <c r="E242" s="1">
        <v>77461</v>
      </c>
      <c r="F242" s="1">
        <v>67874.4</v>
      </c>
      <c r="G242" s="1">
        <v>63878.6</v>
      </c>
      <c r="H242" s="1">
        <v>74773.9</v>
      </c>
      <c r="I242" s="1">
        <v>1241.7</v>
      </c>
      <c r="J242" s="1">
        <v>929.5</v>
      </c>
      <c r="K242" s="1">
        <v>11.91</v>
      </c>
      <c r="L242" s="1">
        <v>0</v>
      </c>
      <c r="O242" s="2">
        <v>42620.4745138889</v>
      </c>
      <c r="P242" s="1">
        <v>24.96</v>
      </c>
      <c r="Q242" s="1">
        <v>10665.3</v>
      </c>
      <c r="R242" s="1">
        <v>399.4</v>
      </c>
      <c r="S242" s="1">
        <v>7288</v>
      </c>
      <c r="T242" s="1">
        <v>64</v>
      </c>
      <c r="U242" s="1">
        <v>1498.5</v>
      </c>
      <c r="V242" s="1">
        <v>8.76</v>
      </c>
      <c r="W242" s="1">
        <v>0</v>
      </c>
    </row>
    <row r="243" spans="4:23">
      <c r="D243" s="2">
        <v>42620.474525463</v>
      </c>
      <c r="E243" s="1">
        <v>56724.2</v>
      </c>
      <c r="F243" s="1">
        <v>78126.8</v>
      </c>
      <c r="G243" s="1">
        <v>54972.8</v>
      </c>
      <c r="H243" s="1">
        <v>76510.5</v>
      </c>
      <c r="I243" s="1">
        <v>1056.6</v>
      </c>
      <c r="J243" s="1">
        <v>1045.6</v>
      </c>
      <c r="K243" s="1">
        <v>11.05</v>
      </c>
      <c r="L243" s="1">
        <v>0</v>
      </c>
      <c r="O243" s="2">
        <v>42620.474525463</v>
      </c>
      <c r="P243" s="1">
        <v>39.64</v>
      </c>
      <c r="Q243" s="1">
        <v>14548.1</v>
      </c>
      <c r="R243" s="1">
        <v>632.9</v>
      </c>
      <c r="S243" s="1">
        <v>9955.6</v>
      </c>
      <c r="T243" s="1">
        <v>64.14</v>
      </c>
      <c r="U243" s="1">
        <v>1496.4</v>
      </c>
      <c r="V243" s="1">
        <v>11.95</v>
      </c>
      <c r="W243" s="1">
        <v>0</v>
      </c>
    </row>
    <row r="244" spans="4:23">
      <c r="D244" s="2">
        <v>42620.474537037</v>
      </c>
      <c r="E244" s="1">
        <v>42515.5</v>
      </c>
      <c r="F244" s="1">
        <v>107206</v>
      </c>
      <c r="G244" s="1">
        <v>52321.1</v>
      </c>
      <c r="H244" s="1">
        <v>91802.3</v>
      </c>
      <c r="I244" s="1">
        <v>832.1</v>
      </c>
      <c r="J244" s="1">
        <v>1195.8</v>
      </c>
      <c r="K244" s="1">
        <v>12.27</v>
      </c>
      <c r="L244" s="1">
        <v>0</v>
      </c>
      <c r="O244" s="2">
        <v>42620.474537037</v>
      </c>
      <c r="P244" s="1">
        <v>49.89</v>
      </c>
      <c r="Q244" s="1">
        <v>33513.5</v>
      </c>
      <c r="R244" s="1">
        <v>798.2</v>
      </c>
      <c r="S244" s="1">
        <v>22823.5</v>
      </c>
      <c r="T244" s="1">
        <v>64.01</v>
      </c>
      <c r="U244" s="1">
        <v>1503.6</v>
      </c>
      <c r="V244" s="1">
        <v>27.5</v>
      </c>
      <c r="W244" s="1">
        <v>0</v>
      </c>
    </row>
    <row r="245" spans="4:23">
      <c r="D245" s="2">
        <v>42620.4745486111</v>
      </c>
      <c r="E245" s="1">
        <v>50364.7</v>
      </c>
      <c r="F245" s="1">
        <v>99022</v>
      </c>
      <c r="G245" s="1">
        <v>57337.9</v>
      </c>
      <c r="H245" s="1">
        <v>89719.6</v>
      </c>
      <c r="I245" s="1">
        <v>899.5</v>
      </c>
      <c r="J245" s="1">
        <v>1130.2</v>
      </c>
      <c r="K245" s="1">
        <v>12.24</v>
      </c>
      <c r="L245" s="1">
        <v>0</v>
      </c>
      <c r="O245" s="2">
        <v>42620.4745486111</v>
      </c>
      <c r="P245" s="1">
        <v>51.4</v>
      </c>
      <c r="Q245" s="1">
        <v>37926.6</v>
      </c>
      <c r="R245" s="1">
        <v>823.4</v>
      </c>
      <c r="S245" s="1">
        <v>25858.1</v>
      </c>
      <c r="T245" s="1">
        <v>63.93</v>
      </c>
      <c r="U245" s="1">
        <v>1501.9</v>
      </c>
      <c r="V245" s="1">
        <v>31.11</v>
      </c>
      <c r="W245" s="1">
        <v>0</v>
      </c>
    </row>
    <row r="246" spans="4:23">
      <c r="D246" s="2">
        <v>42620.4745601852</v>
      </c>
      <c r="E246" s="1">
        <v>68215.6</v>
      </c>
      <c r="F246" s="1">
        <v>105122</v>
      </c>
      <c r="G246" s="1">
        <v>65270.5</v>
      </c>
      <c r="H246" s="1">
        <v>97555.1</v>
      </c>
      <c r="I246" s="1">
        <v>1070.2</v>
      </c>
      <c r="J246" s="1">
        <v>1103.4</v>
      </c>
      <c r="K246" s="1">
        <v>14.2</v>
      </c>
      <c r="L246" s="1">
        <v>0</v>
      </c>
      <c r="O246" s="2">
        <v>42620.4745601852</v>
      </c>
      <c r="P246" s="1">
        <v>43.73</v>
      </c>
      <c r="Q246" s="1">
        <v>32937.9</v>
      </c>
      <c r="R246" s="1">
        <v>699.5</v>
      </c>
      <c r="S246" s="1">
        <v>22433.6</v>
      </c>
      <c r="T246" s="1">
        <v>64.01</v>
      </c>
      <c r="U246" s="1">
        <v>1503.5</v>
      </c>
      <c r="V246" s="1">
        <v>27.02</v>
      </c>
      <c r="W246" s="1">
        <v>0</v>
      </c>
    </row>
    <row r="247" spans="4:23">
      <c r="D247" s="2">
        <v>42620.4745717593</v>
      </c>
      <c r="E247" s="1">
        <v>30499.6</v>
      </c>
      <c r="F247" s="1">
        <v>97448.3</v>
      </c>
      <c r="G247" s="1">
        <v>38406.9</v>
      </c>
      <c r="H247" s="1">
        <v>80046.3</v>
      </c>
      <c r="I247" s="1">
        <v>813.2</v>
      </c>
      <c r="J247" s="1">
        <v>1246.6</v>
      </c>
      <c r="K247" s="1">
        <v>10.48</v>
      </c>
      <c r="L247" s="1">
        <v>0</v>
      </c>
      <c r="O247" s="2">
        <v>42620.4745717593</v>
      </c>
      <c r="P247" s="1">
        <v>68.56</v>
      </c>
      <c r="Q247" s="1">
        <v>56415.4</v>
      </c>
      <c r="R247" s="1">
        <v>1096.9</v>
      </c>
      <c r="S247" s="1">
        <v>38423.7</v>
      </c>
      <c r="T247" s="1">
        <v>64</v>
      </c>
      <c r="U247" s="1">
        <v>1503.5</v>
      </c>
      <c r="V247" s="1">
        <v>46.27</v>
      </c>
      <c r="W247" s="1">
        <v>0</v>
      </c>
    </row>
    <row r="248" spans="4:23">
      <c r="D248" s="2">
        <v>42620.4756481481</v>
      </c>
      <c r="E248" s="1">
        <v>21748.9</v>
      </c>
      <c r="F248" s="1">
        <v>93772.1</v>
      </c>
      <c r="G248" s="1">
        <v>30612.9</v>
      </c>
      <c r="H248" s="1">
        <v>76194.3</v>
      </c>
      <c r="I248" s="1">
        <v>727.5</v>
      </c>
      <c r="J248" s="1">
        <v>1260.2</v>
      </c>
      <c r="K248" s="1">
        <v>9.46</v>
      </c>
      <c r="L248" s="1">
        <v>0</v>
      </c>
      <c r="O248" s="2">
        <v>42620.4756481481</v>
      </c>
      <c r="P248" s="1">
        <v>60.91</v>
      </c>
      <c r="Q248" s="1">
        <v>44438.8</v>
      </c>
      <c r="R248" s="1">
        <v>973.6</v>
      </c>
      <c r="S248" s="1">
        <v>30264.8</v>
      </c>
      <c r="T248" s="1">
        <v>64.06</v>
      </c>
      <c r="U248" s="1">
        <v>1503.6</v>
      </c>
      <c r="V248" s="1">
        <v>36.45</v>
      </c>
      <c r="W248" s="1">
        <v>0</v>
      </c>
    </row>
    <row r="249" spans="4:23">
      <c r="D249" s="2">
        <v>42620.4756597222</v>
      </c>
      <c r="E249" s="1">
        <v>28702.7</v>
      </c>
      <c r="F249" s="1">
        <v>92458.3</v>
      </c>
      <c r="G249" s="1">
        <v>35678.9</v>
      </c>
      <c r="H249" s="1">
        <v>78508.5</v>
      </c>
      <c r="I249" s="1">
        <v>823.8</v>
      </c>
      <c r="J249" s="1">
        <v>1206</v>
      </c>
      <c r="K249" s="1">
        <v>9.93</v>
      </c>
      <c r="L249" s="1">
        <v>0</v>
      </c>
      <c r="O249" s="2">
        <v>42620.4756597222</v>
      </c>
      <c r="P249" s="1">
        <v>60.56</v>
      </c>
      <c r="Q249" s="1">
        <v>33748.3</v>
      </c>
      <c r="R249" s="1">
        <v>953.4</v>
      </c>
      <c r="S249" s="1">
        <v>23033.9</v>
      </c>
      <c r="T249" s="1">
        <v>65.04</v>
      </c>
      <c r="U249" s="1">
        <v>1500.3</v>
      </c>
      <c r="V249" s="1">
        <v>27.7</v>
      </c>
      <c r="W249" s="1">
        <v>0</v>
      </c>
    </row>
    <row r="250" spans="4:23">
      <c r="D250" s="2">
        <v>42620.4756712963</v>
      </c>
      <c r="E250" s="1">
        <v>56861.6</v>
      </c>
      <c r="F250" s="1">
        <v>96930.5</v>
      </c>
      <c r="G250" s="1">
        <v>54872.5</v>
      </c>
      <c r="H250" s="1">
        <v>89033.1</v>
      </c>
      <c r="I250" s="1">
        <v>1061.1</v>
      </c>
      <c r="J250" s="1">
        <v>1114.8</v>
      </c>
      <c r="K250" s="1">
        <v>12.6</v>
      </c>
      <c r="L250" s="1">
        <v>0</v>
      </c>
      <c r="O250" s="2">
        <v>42620.4756712963</v>
      </c>
      <c r="P250" s="1">
        <v>39.92</v>
      </c>
      <c r="Q250" s="1">
        <v>26536.8</v>
      </c>
      <c r="R250" s="1">
        <v>638.7</v>
      </c>
      <c r="S250" s="1">
        <v>18085.6</v>
      </c>
      <c r="T250" s="1">
        <v>64</v>
      </c>
      <c r="U250" s="1">
        <v>1502.5</v>
      </c>
      <c r="V250" s="1">
        <v>21.77</v>
      </c>
      <c r="W250" s="1">
        <v>0</v>
      </c>
    </row>
    <row r="251" spans="4:23">
      <c r="D251" s="2">
        <v>42620.4756828704</v>
      </c>
      <c r="E251" s="1">
        <v>29418.8</v>
      </c>
      <c r="F251" s="1">
        <v>99444</v>
      </c>
      <c r="G251" s="1">
        <v>40537.3</v>
      </c>
      <c r="H251" s="1">
        <v>87582.8</v>
      </c>
      <c r="I251" s="1">
        <v>743.1</v>
      </c>
      <c r="J251" s="1">
        <v>1162.7</v>
      </c>
      <c r="K251" s="1">
        <v>10.56</v>
      </c>
      <c r="L251" s="1">
        <v>0</v>
      </c>
      <c r="O251" s="2">
        <v>42620.4756828704</v>
      </c>
      <c r="P251" s="1">
        <v>68.95</v>
      </c>
      <c r="Q251" s="1">
        <v>55856.7</v>
      </c>
      <c r="R251" s="1">
        <v>1103</v>
      </c>
      <c r="S251" s="1">
        <v>38044.6</v>
      </c>
      <c r="T251" s="1">
        <v>64.01</v>
      </c>
      <c r="U251" s="1">
        <v>1503.4</v>
      </c>
      <c r="V251" s="1">
        <v>45.81</v>
      </c>
      <c r="W251" s="1">
        <v>0</v>
      </c>
    </row>
    <row r="252" spans="4:23">
      <c r="D252" s="2">
        <v>42620.4756944444</v>
      </c>
      <c r="E252" s="1">
        <v>37416.4</v>
      </c>
      <c r="F252" s="1">
        <v>103524</v>
      </c>
      <c r="G252" s="1">
        <v>44819.3</v>
      </c>
      <c r="H252" s="1">
        <v>90971.2</v>
      </c>
      <c r="I252" s="1">
        <v>854.9</v>
      </c>
      <c r="J252" s="1">
        <v>1165.3</v>
      </c>
      <c r="K252" s="1">
        <v>11.55</v>
      </c>
      <c r="L252" s="1">
        <v>0</v>
      </c>
      <c r="O252" s="2">
        <v>42620.4756944444</v>
      </c>
      <c r="P252" s="1">
        <v>125.2</v>
      </c>
      <c r="Q252" s="1">
        <v>108508</v>
      </c>
      <c r="R252" s="1">
        <v>2001.7</v>
      </c>
      <c r="S252" s="1">
        <v>73874.9</v>
      </c>
      <c r="T252" s="1">
        <v>64.03</v>
      </c>
      <c r="U252" s="1">
        <v>1504.1</v>
      </c>
      <c r="V252" s="1">
        <v>88.99</v>
      </c>
      <c r="W252" s="1">
        <v>0</v>
      </c>
    </row>
    <row r="253" spans="4:23">
      <c r="D253" s="2">
        <v>42620.4757060185</v>
      </c>
      <c r="E253" s="1">
        <v>37904.6</v>
      </c>
      <c r="F253" s="1">
        <v>99611.3</v>
      </c>
      <c r="G253" s="1">
        <v>45870</v>
      </c>
      <c r="H253" s="1">
        <v>89132</v>
      </c>
      <c r="I253" s="1">
        <v>846.2</v>
      </c>
      <c r="J253" s="1">
        <v>1144.4</v>
      </c>
      <c r="K253" s="1">
        <v>11.27</v>
      </c>
      <c r="L253" s="1">
        <v>0</v>
      </c>
      <c r="O253" s="2">
        <v>42620.4757060185</v>
      </c>
      <c r="P253" s="1">
        <v>49.87</v>
      </c>
      <c r="Q253" s="1">
        <v>42363.3</v>
      </c>
      <c r="R253" s="1">
        <v>797.9</v>
      </c>
      <c r="S253" s="1">
        <v>28852.7</v>
      </c>
      <c r="T253" s="1">
        <v>64</v>
      </c>
      <c r="U253" s="1">
        <v>1503.5</v>
      </c>
      <c r="V253" s="1">
        <v>34.74</v>
      </c>
      <c r="W253" s="1">
        <v>0</v>
      </c>
    </row>
    <row r="254" spans="4:23">
      <c r="D254" s="2">
        <v>42620.4757175926</v>
      </c>
      <c r="E254" s="1">
        <v>37157.6</v>
      </c>
      <c r="F254" s="1">
        <v>205038</v>
      </c>
      <c r="G254" s="1">
        <v>68476.1</v>
      </c>
      <c r="H254" s="1">
        <v>157715</v>
      </c>
      <c r="I254" s="1">
        <v>555.7</v>
      </c>
      <c r="J254" s="1">
        <v>1331.3</v>
      </c>
      <c r="K254" s="1">
        <v>19.84</v>
      </c>
      <c r="L254" s="1">
        <v>0</v>
      </c>
      <c r="O254" s="2">
        <v>42620.4757175926</v>
      </c>
      <c r="P254" s="1">
        <v>22.96</v>
      </c>
      <c r="Q254" s="1">
        <v>12344.1</v>
      </c>
      <c r="R254" s="1">
        <v>366.6</v>
      </c>
      <c r="S254" s="1">
        <v>8398.9</v>
      </c>
      <c r="T254" s="1">
        <v>64.15</v>
      </c>
      <c r="U254" s="1">
        <v>1505</v>
      </c>
      <c r="V254" s="1">
        <v>10.13</v>
      </c>
      <c r="W254" s="1">
        <v>0</v>
      </c>
    </row>
    <row r="255" spans="4:23">
      <c r="D255" s="2">
        <v>42620.4757291667</v>
      </c>
      <c r="E255" s="1">
        <v>90337.1</v>
      </c>
      <c r="F255" s="1">
        <v>184830</v>
      </c>
      <c r="G255" s="1">
        <v>109167</v>
      </c>
      <c r="H255" s="1">
        <v>161540</v>
      </c>
      <c r="I255" s="1">
        <v>847.4</v>
      </c>
      <c r="J255" s="1">
        <v>1171.6</v>
      </c>
      <c r="K255" s="1">
        <v>22.54</v>
      </c>
      <c r="L255" s="1">
        <v>0</v>
      </c>
      <c r="O255" s="2">
        <v>42620.4757291667</v>
      </c>
      <c r="P255" s="1">
        <v>36.03</v>
      </c>
      <c r="Q255" s="1">
        <v>23813.5</v>
      </c>
      <c r="R255" s="1">
        <v>576.5</v>
      </c>
      <c r="S255" s="1">
        <v>16235.9</v>
      </c>
      <c r="T255" s="1">
        <v>64</v>
      </c>
      <c r="U255" s="1">
        <v>1501.9</v>
      </c>
      <c r="V255" s="1">
        <v>19.54</v>
      </c>
      <c r="W255" s="1">
        <v>0</v>
      </c>
    </row>
    <row r="256" spans="4:23">
      <c r="D256" s="2">
        <v>42620.4757407407</v>
      </c>
      <c r="E256" s="1">
        <v>18287.8</v>
      </c>
      <c r="F256" s="1">
        <v>108171</v>
      </c>
      <c r="G256" s="1">
        <v>33011.6</v>
      </c>
      <c r="H256" s="1">
        <v>81220.4</v>
      </c>
      <c r="I256" s="1">
        <v>567.3</v>
      </c>
      <c r="J256" s="1">
        <v>1363.8</v>
      </c>
      <c r="K256" s="1">
        <v>10.36</v>
      </c>
      <c r="L256" s="1">
        <v>0</v>
      </c>
      <c r="O256" s="2">
        <v>42620.4757407407</v>
      </c>
      <c r="P256" s="1">
        <v>39.8</v>
      </c>
      <c r="Q256" s="1">
        <v>30033.9</v>
      </c>
      <c r="R256" s="1">
        <v>616.1</v>
      </c>
      <c r="S256" s="1">
        <v>20479.4</v>
      </c>
      <c r="T256" s="1">
        <v>66.15</v>
      </c>
      <c r="U256" s="1">
        <v>1501.7</v>
      </c>
      <c r="V256" s="1">
        <v>24.64</v>
      </c>
      <c r="W256" s="1">
        <v>0</v>
      </c>
    </row>
    <row r="257" spans="4:23">
      <c r="D257" s="2">
        <v>42620.4757523148</v>
      </c>
      <c r="E257" s="1">
        <v>24373.9</v>
      </c>
      <c r="F257" s="1">
        <v>102640</v>
      </c>
      <c r="G257" s="1">
        <v>33251.7</v>
      </c>
      <c r="H257" s="1">
        <v>79229</v>
      </c>
      <c r="I257" s="1">
        <v>750.6</v>
      </c>
      <c r="J257" s="1">
        <v>1326.6</v>
      </c>
      <c r="K257" s="1">
        <v>10.41</v>
      </c>
      <c r="L257" s="1">
        <v>0</v>
      </c>
      <c r="O257" s="2">
        <v>42620.4757523148</v>
      </c>
      <c r="P257" s="1">
        <v>23.63</v>
      </c>
      <c r="Q257" s="1">
        <v>13859</v>
      </c>
      <c r="R257" s="1">
        <v>378.1</v>
      </c>
      <c r="S257" s="1">
        <v>9452.7</v>
      </c>
      <c r="T257" s="1">
        <v>64</v>
      </c>
      <c r="U257" s="1">
        <v>1501.3</v>
      </c>
      <c r="V257" s="1">
        <v>11.37</v>
      </c>
      <c r="W257" s="1">
        <v>0</v>
      </c>
    </row>
    <row r="258" spans="4:23">
      <c r="D258" s="2">
        <v>42620.4757638889</v>
      </c>
      <c r="E258" s="1">
        <v>18571.5</v>
      </c>
      <c r="F258" s="1">
        <v>116005</v>
      </c>
      <c r="G258" s="1">
        <v>32512</v>
      </c>
      <c r="H258" s="1">
        <v>88200.1</v>
      </c>
      <c r="I258" s="1">
        <v>584.9</v>
      </c>
      <c r="J258" s="1">
        <v>1346.8</v>
      </c>
      <c r="K258" s="1">
        <v>11.02</v>
      </c>
      <c r="L258" s="1">
        <v>0</v>
      </c>
      <c r="O258" s="2">
        <v>42620.4757638889</v>
      </c>
      <c r="P258" s="1">
        <v>32.9</v>
      </c>
      <c r="Q258" s="1">
        <v>22591.2</v>
      </c>
      <c r="R258" s="1">
        <v>525</v>
      </c>
      <c r="S258" s="1">
        <v>15374.9</v>
      </c>
      <c r="T258" s="1">
        <v>64.18</v>
      </c>
      <c r="U258" s="1">
        <v>1504.6</v>
      </c>
      <c r="V258" s="1">
        <v>18.53</v>
      </c>
      <c r="W258" s="1">
        <v>0</v>
      </c>
    </row>
    <row r="259" spans="4:23">
      <c r="D259" s="2">
        <v>42620.475775463</v>
      </c>
      <c r="E259" s="1">
        <v>20642.6</v>
      </c>
      <c r="F259" s="1">
        <v>110553</v>
      </c>
      <c r="G259" s="1">
        <v>31578.4</v>
      </c>
      <c r="H259" s="1">
        <v>83436.6</v>
      </c>
      <c r="I259" s="1">
        <v>669.4</v>
      </c>
      <c r="J259" s="1">
        <v>1356.8</v>
      </c>
      <c r="K259" s="1">
        <v>10.75</v>
      </c>
      <c r="L259" s="1">
        <v>0</v>
      </c>
      <c r="O259" s="2">
        <v>42620.475775463</v>
      </c>
      <c r="P259" s="1">
        <v>45.51</v>
      </c>
      <c r="Q259" s="1">
        <v>33025.3</v>
      </c>
      <c r="R259" s="1">
        <v>700.4</v>
      </c>
      <c r="S259" s="1">
        <v>22518.3</v>
      </c>
      <c r="T259" s="1">
        <v>66.54</v>
      </c>
      <c r="U259" s="1">
        <v>1501.8</v>
      </c>
      <c r="V259" s="1">
        <v>27.09</v>
      </c>
      <c r="W259" s="1">
        <v>0</v>
      </c>
    </row>
    <row r="260" spans="4:23">
      <c r="D260" s="2">
        <v>42620.475787037</v>
      </c>
      <c r="E260" s="1">
        <v>23372.8</v>
      </c>
      <c r="F260" s="1">
        <v>89360.5</v>
      </c>
      <c r="G260" s="1">
        <v>31088.5</v>
      </c>
      <c r="H260" s="1">
        <v>70895.9</v>
      </c>
      <c r="I260" s="1">
        <v>769.9</v>
      </c>
      <c r="J260" s="1">
        <v>1290.7</v>
      </c>
      <c r="K260" s="1">
        <v>9.24</v>
      </c>
      <c r="L260" s="1">
        <v>0</v>
      </c>
      <c r="O260" s="2">
        <v>42620.475787037</v>
      </c>
      <c r="P260" s="1">
        <v>77.09</v>
      </c>
      <c r="Q260" s="1">
        <v>57345.7</v>
      </c>
      <c r="R260" s="1">
        <v>1233.4</v>
      </c>
      <c r="S260" s="1">
        <v>39089.8</v>
      </c>
      <c r="T260" s="1">
        <v>64</v>
      </c>
      <c r="U260" s="1">
        <v>1502.2</v>
      </c>
      <c r="V260" s="1">
        <v>47.04</v>
      </c>
      <c r="W260" s="1">
        <v>0</v>
      </c>
    </row>
    <row r="261" spans="4:23">
      <c r="D261" s="2">
        <v>42620.4757986111</v>
      </c>
      <c r="E261" s="1">
        <v>19933.7</v>
      </c>
      <c r="F261" s="1">
        <v>86191.2</v>
      </c>
      <c r="G261" s="1">
        <v>29510.9</v>
      </c>
      <c r="H261" s="1">
        <v>68284.7</v>
      </c>
      <c r="I261" s="1">
        <v>691.7</v>
      </c>
      <c r="J261" s="1">
        <v>1292.5</v>
      </c>
      <c r="K261" s="1">
        <v>8.69</v>
      </c>
      <c r="L261" s="1">
        <v>0</v>
      </c>
      <c r="O261" s="2">
        <v>42620.4757986111</v>
      </c>
      <c r="P261" s="1">
        <v>18.27</v>
      </c>
      <c r="Q261" s="1">
        <v>14322.2</v>
      </c>
      <c r="R261" s="1">
        <v>291.9</v>
      </c>
      <c r="S261" s="1">
        <v>9749.2</v>
      </c>
      <c r="T261" s="1">
        <v>64.09</v>
      </c>
      <c r="U261" s="1">
        <v>1504.3</v>
      </c>
      <c r="V261" s="1">
        <v>11.75</v>
      </c>
      <c r="W261" s="1">
        <v>0</v>
      </c>
    </row>
    <row r="262" spans="4:23">
      <c r="D262" s="2">
        <v>42620.4758101852</v>
      </c>
      <c r="E262" s="1">
        <v>18170.5</v>
      </c>
      <c r="F262" s="1">
        <v>94342.3</v>
      </c>
      <c r="G262" s="1">
        <v>29476.8</v>
      </c>
      <c r="H262" s="1">
        <v>73838.7</v>
      </c>
      <c r="I262" s="1">
        <v>631.2</v>
      </c>
      <c r="J262" s="1">
        <v>1308.3</v>
      </c>
      <c r="K262" s="1">
        <v>9.22</v>
      </c>
      <c r="L262" s="1">
        <v>0</v>
      </c>
      <c r="O262" s="2">
        <v>42620.4758101852</v>
      </c>
      <c r="P262" s="1">
        <v>52.59</v>
      </c>
      <c r="Q262" s="1">
        <v>47204.6</v>
      </c>
      <c r="R262" s="1">
        <v>841.4</v>
      </c>
      <c r="S262" s="1">
        <v>32117.5</v>
      </c>
      <c r="T262" s="1">
        <v>64</v>
      </c>
      <c r="U262" s="1">
        <v>1505</v>
      </c>
      <c r="V262" s="1">
        <v>38.71</v>
      </c>
      <c r="W262" s="1">
        <v>0</v>
      </c>
    </row>
    <row r="263" spans="4:23">
      <c r="D263" s="2">
        <v>42620.4758217593</v>
      </c>
      <c r="E263" s="1">
        <v>40886.6</v>
      </c>
      <c r="F263" s="1">
        <v>95698.5</v>
      </c>
      <c r="G263" s="1">
        <v>44800.2</v>
      </c>
      <c r="H263" s="1">
        <v>82532.6</v>
      </c>
      <c r="I263" s="1">
        <v>934.5</v>
      </c>
      <c r="J263" s="1">
        <v>1187.4</v>
      </c>
      <c r="K263" s="1">
        <v>11.19</v>
      </c>
      <c r="L263" s="1">
        <v>0</v>
      </c>
      <c r="O263" s="2">
        <v>42620.4758217593</v>
      </c>
      <c r="P263" s="1">
        <v>51.05</v>
      </c>
      <c r="Q263" s="1">
        <v>48165</v>
      </c>
      <c r="R263" s="1">
        <v>816.7</v>
      </c>
      <c r="S263" s="1">
        <v>32801.8</v>
      </c>
      <c r="T263" s="1">
        <v>64.02</v>
      </c>
      <c r="U263" s="1">
        <v>1503.6</v>
      </c>
      <c r="V263" s="1">
        <v>39.5</v>
      </c>
      <c r="W263" s="1">
        <v>0</v>
      </c>
    </row>
    <row r="264" spans="4:23">
      <c r="D264" s="2">
        <v>42620.4758333333</v>
      </c>
      <c r="E264" s="1">
        <v>53139.3</v>
      </c>
      <c r="F264" s="1">
        <v>88352</v>
      </c>
      <c r="G264" s="1">
        <v>52060.9</v>
      </c>
      <c r="H264" s="1">
        <v>83910.7</v>
      </c>
      <c r="I264" s="1">
        <v>1045.2</v>
      </c>
      <c r="J264" s="1">
        <v>1078.2</v>
      </c>
      <c r="K264" s="1">
        <v>11.59</v>
      </c>
      <c r="L264" s="1">
        <v>0</v>
      </c>
      <c r="O264" s="2">
        <v>42620.4758333333</v>
      </c>
      <c r="P264" s="1">
        <v>73.84</v>
      </c>
      <c r="Q264" s="1">
        <v>68849.4</v>
      </c>
      <c r="R264" s="1">
        <v>1181.1</v>
      </c>
      <c r="S264" s="1">
        <v>46864</v>
      </c>
      <c r="T264" s="1">
        <v>64.02</v>
      </c>
      <c r="U264" s="1">
        <v>1504.4</v>
      </c>
      <c r="V264" s="1">
        <v>56.46</v>
      </c>
      <c r="W264" s="1">
        <v>0</v>
      </c>
    </row>
    <row r="265" spans="4:23">
      <c r="D265" s="2">
        <v>42620.4758449074</v>
      </c>
      <c r="E265" s="1">
        <v>49237.6</v>
      </c>
      <c r="F265" s="1">
        <v>87421</v>
      </c>
      <c r="G265" s="1">
        <v>54119.3</v>
      </c>
      <c r="H265" s="1">
        <v>85214</v>
      </c>
      <c r="I265" s="1">
        <v>931.6</v>
      </c>
      <c r="J265" s="1">
        <v>1050.5</v>
      </c>
      <c r="K265" s="1">
        <v>11.2</v>
      </c>
      <c r="L265" s="1">
        <v>0</v>
      </c>
      <c r="O265" s="2">
        <v>42620.4758449074</v>
      </c>
      <c r="P265" s="1">
        <v>27.13</v>
      </c>
      <c r="Q265" s="1">
        <v>26153.3</v>
      </c>
      <c r="R265" s="1">
        <v>434.1</v>
      </c>
      <c r="S265" s="1">
        <v>17802</v>
      </c>
      <c r="T265" s="1">
        <v>64</v>
      </c>
      <c r="U265" s="1">
        <v>1504.4</v>
      </c>
      <c r="V265" s="1">
        <v>21.45</v>
      </c>
      <c r="W265" s="1">
        <v>0</v>
      </c>
    </row>
    <row r="266" spans="4:23">
      <c r="D266" s="2">
        <v>42620.4758564815</v>
      </c>
      <c r="E266" s="1">
        <v>27864.1</v>
      </c>
      <c r="F266" s="1">
        <v>85148.8</v>
      </c>
      <c r="G266" s="1">
        <v>32665.8</v>
      </c>
      <c r="H266" s="1">
        <v>71026.4</v>
      </c>
      <c r="I266" s="1">
        <v>873.5</v>
      </c>
      <c r="J266" s="1">
        <v>1227.6</v>
      </c>
      <c r="K266" s="1">
        <v>9.26</v>
      </c>
      <c r="L266" s="1">
        <v>0</v>
      </c>
      <c r="O266" s="2">
        <v>42620.4758564815</v>
      </c>
      <c r="P266" s="1">
        <v>36.51</v>
      </c>
      <c r="Q266" s="1">
        <v>34288.5</v>
      </c>
      <c r="R266" s="1">
        <v>584.1</v>
      </c>
      <c r="S266" s="1">
        <v>23338.1</v>
      </c>
      <c r="T266" s="1">
        <v>64</v>
      </c>
      <c r="U266" s="1">
        <v>1504.5</v>
      </c>
      <c r="V266" s="1">
        <v>28.12</v>
      </c>
      <c r="W266" s="1">
        <v>0</v>
      </c>
    </row>
    <row r="267" spans="4:23">
      <c r="D267" s="2">
        <v>42620.4769097222</v>
      </c>
      <c r="E267" s="1">
        <v>38693.2</v>
      </c>
      <c r="F267" s="1">
        <v>166040</v>
      </c>
      <c r="G267" s="1">
        <v>51977.1</v>
      </c>
      <c r="H267" s="1">
        <v>130056</v>
      </c>
      <c r="I267" s="1">
        <v>762.3</v>
      </c>
      <c r="J267" s="1">
        <v>1307.3</v>
      </c>
      <c r="K267" s="1">
        <v>16.77</v>
      </c>
      <c r="L267" s="1">
        <v>0</v>
      </c>
      <c r="O267" s="2">
        <v>42620.4769097222</v>
      </c>
      <c r="P267" s="1">
        <v>12.57</v>
      </c>
      <c r="Q267" s="1">
        <v>11857.8</v>
      </c>
      <c r="R267" s="1">
        <v>201.1</v>
      </c>
      <c r="S267" s="1">
        <v>8066.8</v>
      </c>
      <c r="T267" s="1">
        <v>64</v>
      </c>
      <c r="U267" s="1">
        <v>1505.2</v>
      </c>
      <c r="V267" s="1">
        <v>9.72</v>
      </c>
      <c r="W267" s="1">
        <v>0</v>
      </c>
    </row>
    <row r="268" spans="4:23">
      <c r="D268" s="2">
        <v>42620.4769212963</v>
      </c>
      <c r="E268" s="1">
        <v>29271.7</v>
      </c>
      <c r="F268" s="1">
        <v>165935</v>
      </c>
      <c r="G268" s="1">
        <v>45745.9</v>
      </c>
      <c r="H268" s="1">
        <v>126095</v>
      </c>
      <c r="I268" s="1">
        <v>655.2</v>
      </c>
      <c r="J268" s="1">
        <v>1347.5</v>
      </c>
      <c r="K268" s="1">
        <v>15.99</v>
      </c>
      <c r="L268" s="1">
        <v>0</v>
      </c>
      <c r="O268" s="2">
        <v>42620.4769212963</v>
      </c>
      <c r="P268" s="1">
        <v>34.88</v>
      </c>
      <c r="Q268" s="1">
        <v>34237.1</v>
      </c>
      <c r="R268" s="1">
        <v>558.1</v>
      </c>
      <c r="S268" s="1">
        <v>23247.6</v>
      </c>
      <c r="T268" s="1">
        <v>64</v>
      </c>
      <c r="U268" s="1">
        <v>1508.1</v>
      </c>
      <c r="V268" s="1">
        <v>28.08</v>
      </c>
      <c r="W268" s="1">
        <v>0</v>
      </c>
    </row>
    <row r="269" spans="4:23">
      <c r="D269" s="2">
        <v>42620.4769328704</v>
      </c>
      <c r="E269" s="1">
        <v>47754.7</v>
      </c>
      <c r="F269" s="1">
        <v>153418</v>
      </c>
      <c r="G269" s="1">
        <v>57647.4</v>
      </c>
      <c r="H269" s="1">
        <v>125385</v>
      </c>
      <c r="I269" s="1">
        <v>848.3</v>
      </c>
      <c r="J269" s="1">
        <v>1252.9</v>
      </c>
      <c r="K269" s="1">
        <v>16.48</v>
      </c>
      <c r="L269" s="1">
        <v>0</v>
      </c>
      <c r="O269" s="2">
        <v>42620.4769328704</v>
      </c>
      <c r="P269" s="1">
        <v>43.15</v>
      </c>
      <c r="Q269" s="1">
        <v>42679.9</v>
      </c>
      <c r="R269" s="1">
        <v>689.5</v>
      </c>
      <c r="S269" s="1">
        <v>29081.4</v>
      </c>
      <c r="T269" s="1">
        <v>64.08</v>
      </c>
      <c r="U269" s="1">
        <v>1502.8</v>
      </c>
      <c r="V269" s="1">
        <v>35</v>
      </c>
      <c r="W269" s="1">
        <v>0</v>
      </c>
    </row>
    <row r="270" spans="4:23">
      <c r="D270" s="2">
        <v>42620.4769444444</v>
      </c>
      <c r="E270" s="1">
        <v>50867.3</v>
      </c>
      <c r="F270" s="1">
        <v>148438</v>
      </c>
      <c r="G270" s="1">
        <v>56634.4</v>
      </c>
      <c r="H270" s="1">
        <v>122359</v>
      </c>
      <c r="I270" s="1">
        <v>919.7</v>
      </c>
      <c r="J270" s="1">
        <v>1242.2</v>
      </c>
      <c r="K270" s="1">
        <v>16.33</v>
      </c>
      <c r="L270" s="1">
        <v>0</v>
      </c>
      <c r="O270" s="2">
        <v>42620.4769444444</v>
      </c>
      <c r="P270" s="1">
        <v>62.64</v>
      </c>
      <c r="Q270" s="1">
        <v>60357.7</v>
      </c>
      <c r="R270" s="1">
        <v>983.2</v>
      </c>
      <c r="S270" s="1">
        <v>41102.1</v>
      </c>
      <c r="T270" s="1">
        <v>65.24</v>
      </c>
      <c r="U270" s="1">
        <v>1503.7</v>
      </c>
      <c r="V270" s="1">
        <v>49.5</v>
      </c>
      <c r="W270" s="1">
        <v>0</v>
      </c>
    </row>
    <row r="271" spans="4:23">
      <c r="D271" s="2">
        <v>42620.4769560185</v>
      </c>
      <c r="E271" s="1">
        <v>200990</v>
      </c>
      <c r="F271" s="1">
        <v>172819</v>
      </c>
      <c r="G271" s="1">
        <v>161434</v>
      </c>
      <c r="H271" s="1">
        <v>189997</v>
      </c>
      <c r="I271" s="1">
        <v>1274.9</v>
      </c>
      <c r="J271" s="1">
        <v>931.4</v>
      </c>
      <c r="K271" s="1">
        <v>30.62</v>
      </c>
      <c r="L271" s="1">
        <v>0</v>
      </c>
      <c r="O271" s="2">
        <v>42620.4769560185</v>
      </c>
      <c r="P271" s="1">
        <v>38.72</v>
      </c>
      <c r="Q271" s="1">
        <v>21263.5</v>
      </c>
      <c r="R271" s="1">
        <v>619.5</v>
      </c>
      <c r="S271" s="1">
        <v>14506.7</v>
      </c>
      <c r="T271" s="1">
        <v>64</v>
      </c>
      <c r="U271" s="1">
        <v>1500.9</v>
      </c>
      <c r="V271" s="1">
        <v>17.45</v>
      </c>
      <c r="W271" s="1">
        <v>0</v>
      </c>
    </row>
    <row r="272" spans="4:23">
      <c r="D272" s="2">
        <v>42620.4769675926</v>
      </c>
      <c r="E272" s="1">
        <v>150028</v>
      </c>
      <c r="F272" s="1">
        <v>168530</v>
      </c>
      <c r="G272" s="1">
        <v>130257</v>
      </c>
      <c r="H272" s="1">
        <v>172857</v>
      </c>
      <c r="I272" s="1">
        <v>1179.4</v>
      </c>
      <c r="J272" s="1">
        <v>998.4</v>
      </c>
      <c r="K272" s="1">
        <v>26.1</v>
      </c>
      <c r="L272" s="1">
        <v>0</v>
      </c>
      <c r="O272" s="2">
        <v>42620.4769675926</v>
      </c>
      <c r="P272" s="1">
        <v>30.3</v>
      </c>
      <c r="Q272" s="1">
        <v>30673</v>
      </c>
      <c r="R272" s="1">
        <v>484.7</v>
      </c>
      <c r="S272" s="1">
        <v>20873.3</v>
      </c>
      <c r="T272" s="1">
        <v>64.02</v>
      </c>
      <c r="U272" s="1">
        <v>1504.7</v>
      </c>
      <c r="V272" s="1">
        <v>25.15</v>
      </c>
      <c r="W272" s="1">
        <v>0</v>
      </c>
    </row>
    <row r="273" spans="4:23">
      <c r="D273" s="2">
        <v>42620.4769791667</v>
      </c>
      <c r="E273" s="1">
        <v>141180</v>
      </c>
      <c r="F273" s="1">
        <v>185824</v>
      </c>
      <c r="G273" s="1">
        <v>125979</v>
      </c>
      <c r="H273" s="1">
        <v>179411</v>
      </c>
      <c r="I273" s="1">
        <v>1147.6</v>
      </c>
      <c r="J273" s="1">
        <v>1060.6</v>
      </c>
      <c r="K273" s="1">
        <v>26.79</v>
      </c>
      <c r="L273" s="1">
        <v>0</v>
      </c>
      <c r="O273" s="2">
        <v>42620.4769791667</v>
      </c>
      <c r="P273" s="1">
        <v>29.6</v>
      </c>
      <c r="Q273" s="1">
        <v>30689.3</v>
      </c>
      <c r="R273" s="1">
        <v>473.7</v>
      </c>
      <c r="S273" s="1">
        <v>20883.5</v>
      </c>
      <c r="T273" s="1">
        <v>64</v>
      </c>
      <c r="U273" s="1">
        <v>1504.8</v>
      </c>
      <c r="V273" s="1">
        <v>25.16</v>
      </c>
      <c r="W273" s="1">
        <v>0</v>
      </c>
    </row>
    <row r="274" spans="4:23">
      <c r="D274" s="2">
        <v>42620.4769907407</v>
      </c>
      <c r="E274" s="1">
        <v>47489.4</v>
      </c>
      <c r="F274" s="1">
        <v>58354.1</v>
      </c>
      <c r="G274" s="1">
        <v>44491.8</v>
      </c>
      <c r="H274" s="1">
        <v>60333.6</v>
      </c>
      <c r="I274" s="1">
        <v>1093</v>
      </c>
      <c r="J274" s="1">
        <v>990.4</v>
      </c>
      <c r="K274" s="1">
        <v>8.67</v>
      </c>
      <c r="L274" s="1">
        <v>0</v>
      </c>
      <c r="O274" s="2">
        <v>42620.4769907407</v>
      </c>
      <c r="P274" s="1">
        <v>16.03</v>
      </c>
      <c r="Q274" s="1">
        <v>13650.7</v>
      </c>
      <c r="R274" s="1">
        <v>252.5</v>
      </c>
      <c r="S274" s="1">
        <v>9293.9</v>
      </c>
      <c r="T274" s="1">
        <v>65.02</v>
      </c>
      <c r="U274" s="1">
        <v>1504</v>
      </c>
      <c r="V274" s="1">
        <v>11.2</v>
      </c>
      <c r="W274" s="1">
        <v>0</v>
      </c>
    </row>
    <row r="275" spans="4:23">
      <c r="D275" s="2">
        <v>42620.4770023148</v>
      </c>
      <c r="E275" s="1">
        <v>28525.8</v>
      </c>
      <c r="F275" s="1">
        <v>162542</v>
      </c>
      <c r="G275" s="1">
        <v>49817.9</v>
      </c>
      <c r="H275" s="1">
        <v>124725</v>
      </c>
      <c r="I275" s="1">
        <v>586.3</v>
      </c>
      <c r="J275" s="1">
        <v>1334.5</v>
      </c>
      <c r="K275" s="1">
        <v>15.65</v>
      </c>
      <c r="L275" s="1">
        <v>0</v>
      </c>
      <c r="O275" s="2">
        <v>42620.4770023148</v>
      </c>
      <c r="P275" s="1">
        <v>40.16</v>
      </c>
      <c r="Q275" s="1">
        <v>37212.7</v>
      </c>
      <c r="R275" s="1">
        <v>639.8</v>
      </c>
      <c r="S275" s="1">
        <v>25296.9</v>
      </c>
      <c r="T275" s="1">
        <v>64.28</v>
      </c>
      <c r="U275" s="1">
        <v>1506.3</v>
      </c>
      <c r="V275" s="1">
        <v>30.52</v>
      </c>
      <c r="W275" s="1">
        <v>0</v>
      </c>
    </row>
    <row r="276" spans="4:23">
      <c r="D276" s="2">
        <v>42620.4770138889</v>
      </c>
      <c r="E276" s="1">
        <v>37153.6</v>
      </c>
      <c r="F276" s="1">
        <v>143268</v>
      </c>
      <c r="G276" s="1">
        <v>51526</v>
      </c>
      <c r="H276" s="1">
        <v>114859</v>
      </c>
      <c r="I276" s="1">
        <v>738.4</v>
      </c>
      <c r="J276" s="1">
        <v>1277.3</v>
      </c>
      <c r="K276" s="1">
        <v>14.78</v>
      </c>
      <c r="L276" s="1">
        <v>0</v>
      </c>
      <c r="O276" s="2">
        <v>42620.4770138889</v>
      </c>
      <c r="P276" s="1">
        <v>65.18</v>
      </c>
      <c r="Q276" s="1">
        <v>55488.6</v>
      </c>
      <c r="R276" s="1">
        <v>1039.3</v>
      </c>
      <c r="S276" s="1">
        <v>37817.3</v>
      </c>
      <c r="T276" s="1">
        <v>64.22</v>
      </c>
      <c r="U276" s="1">
        <v>1502.5</v>
      </c>
      <c r="V276" s="1">
        <v>45.51</v>
      </c>
      <c r="W276" s="1">
        <v>0</v>
      </c>
    </row>
    <row r="277" spans="4:23">
      <c r="D277" s="2">
        <v>42620.477025463</v>
      </c>
      <c r="E277" s="1">
        <v>24381</v>
      </c>
      <c r="F277" s="1">
        <v>170212</v>
      </c>
      <c r="G277" s="1">
        <v>44602.5</v>
      </c>
      <c r="H277" s="1">
        <v>128056</v>
      </c>
      <c r="I277" s="1">
        <v>559.7</v>
      </c>
      <c r="J277" s="1">
        <v>1361.1</v>
      </c>
      <c r="K277" s="1">
        <v>15.94</v>
      </c>
      <c r="L277" s="1">
        <v>0</v>
      </c>
      <c r="O277" s="2">
        <v>42620.477025463</v>
      </c>
      <c r="P277" s="1">
        <v>53.01</v>
      </c>
      <c r="Q277" s="1">
        <v>52175.9</v>
      </c>
      <c r="R277" s="1">
        <v>849.6</v>
      </c>
      <c r="S277" s="1">
        <v>35506</v>
      </c>
      <c r="T277" s="1">
        <v>63.89</v>
      </c>
      <c r="U277" s="1">
        <v>1504.8</v>
      </c>
      <c r="V277" s="1">
        <v>42.79</v>
      </c>
      <c r="W277" s="1">
        <v>0</v>
      </c>
    </row>
    <row r="278" spans="4:23">
      <c r="D278" s="2">
        <v>42620.477037037</v>
      </c>
      <c r="E278" s="1">
        <v>37706.5</v>
      </c>
      <c r="F278" s="1">
        <v>161377</v>
      </c>
      <c r="G278" s="1">
        <v>54073.4</v>
      </c>
      <c r="H278" s="1">
        <v>128592</v>
      </c>
      <c r="I278" s="1">
        <v>714.1</v>
      </c>
      <c r="J278" s="1">
        <v>1285.1</v>
      </c>
      <c r="K278" s="1">
        <v>16.31</v>
      </c>
      <c r="L278" s="1">
        <v>0</v>
      </c>
      <c r="O278" s="2">
        <v>42620.477037037</v>
      </c>
      <c r="P278" s="1">
        <v>47.65</v>
      </c>
      <c r="Q278" s="1">
        <v>46669.3</v>
      </c>
      <c r="R278" s="1">
        <v>762.4</v>
      </c>
      <c r="S278" s="1">
        <v>31766.2</v>
      </c>
      <c r="T278" s="1">
        <v>64</v>
      </c>
      <c r="U278" s="1">
        <v>1504.4</v>
      </c>
      <c r="V278" s="1">
        <v>38.27</v>
      </c>
      <c r="W278" s="1">
        <v>0</v>
      </c>
    </row>
    <row r="279" spans="4:23">
      <c r="D279" s="2">
        <v>42620.4770486111</v>
      </c>
      <c r="E279" s="1">
        <v>30220.7</v>
      </c>
      <c r="F279" s="1">
        <v>173894</v>
      </c>
      <c r="G279" s="1">
        <v>51739.5</v>
      </c>
      <c r="H279" s="1">
        <v>136140</v>
      </c>
      <c r="I279" s="1">
        <v>598.1</v>
      </c>
      <c r="J279" s="1">
        <v>1308</v>
      </c>
      <c r="K279" s="1">
        <v>16.72</v>
      </c>
      <c r="L279" s="1">
        <v>0</v>
      </c>
      <c r="O279" s="2">
        <v>42620.4770486111</v>
      </c>
      <c r="P279" s="1">
        <v>46.05</v>
      </c>
      <c r="Q279" s="1">
        <v>47694.1</v>
      </c>
      <c r="R279" s="1">
        <v>736.7</v>
      </c>
      <c r="S279" s="1">
        <v>32451.8</v>
      </c>
      <c r="T279" s="1">
        <v>64</v>
      </c>
      <c r="U279" s="1">
        <v>1505</v>
      </c>
      <c r="V279" s="1">
        <v>39.11</v>
      </c>
      <c r="W279" s="1">
        <v>0</v>
      </c>
    </row>
    <row r="280" spans="4:23">
      <c r="D280" s="2">
        <v>42620.4770601852</v>
      </c>
      <c r="E280" s="1">
        <v>64878.2</v>
      </c>
      <c r="F280" s="1">
        <v>185149</v>
      </c>
      <c r="G280" s="1">
        <v>80157</v>
      </c>
      <c r="H280" s="1">
        <v>157877</v>
      </c>
      <c r="I280" s="1">
        <v>828.8</v>
      </c>
      <c r="J280" s="1">
        <v>1200.9</v>
      </c>
      <c r="K280" s="1">
        <v>20.48</v>
      </c>
      <c r="L280" s="1">
        <v>0</v>
      </c>
      <c r="O280" s="2">
        <v>42620.4770601852</v>
      </c>
      <c r="P280" s="1">
        <v>24.1</v>
      </c>
      <c r="Q280" s="1">
        <v>21744.9</v>
      </c>
      <c r="R280" s="1">
        <v>385.2</v>
      </c>
      <c r="S280" s="1">
        <v>14807.5</v>
      </c>
      <c r="T280" s="1">
        <v>64.05</v>
      </c>
      <c r="U280" s="1">
        <v>1503.7</v>
      </c>
      <c r="V280" s="1">
        <v>17.83</v>
      </c>
      <c r="W280" s="1">
        <v>0</v>
      </c>
    </row>
    <row r="281" spans="4:23">
      <c r="D281" s="2">
        <v>42620.4770717593</v>
      </c>
      <c r="E281" s="1">
        <v>44894.7</v>
      </c>
      <c r="F281" s="1">
        <v>163921</v>
      </c>
      <c r="G281" s="1">
        <v>64838</v>
      </c>
      <c r="H281" s="1">
        <v>135196</v>
      </c>
      <c r="I281" s="1">
        <v>709</v>
      </c>
      <c r="J281" s="1">
        <v>1241.6</v>
      </c>
      <c r="K281" s="1">
        <v>17.11</v>
      </c>
      <c r="L281" s="1">
        <v>0</v>
      </c>
      <c r="O281" s="2">
        <v>42620.4770717593</v>
      </c>
      <c r="P281" s="1">
        <v>41.56</v>
      </c>
      <c r="Q281" s="1">
        <v>40910.4</v>
      </c>
      <c r="R281" s="1">
        <v>662.2</v>
      </c>
      <c r="S281" s="1">
        <v>27843.1</v>
      </c>
      <c r="T281" s="1">
        <v>64.26</v>
      </c>
      <c r="U281" s="1">
        <v>1504.6</v>
      </c>
      <c r="V281" s="1">
        <v>33.55</v>
      </c>
      <c r="W281" s="1">
        <v>0</v>
      </c>
    </row>
    <row r="282" spans="4:23">
      <c r="D282" s="2">
        <v>42620.4770833333</v>
      </c>
      <c r="E282" s="1">
        <v>33258.6</v>
      </c>
      <c r="F282" s="1">
        <v>155840</v>
      </c>
      <c r="G282" s="1">
        <v>47526.3</v>
      </c>
      <c r="H282" s="1">
        <v>122331</v>
      </c>
      <c r="I282" s="1">
        <v>716.6</v>
      </c>
      <c r="J282" s="1">
        <v>1304.5</v>
      </c>
      <c r="K282" s="1">
        <v>15.49</v>
      </c>
      <c r="L282" s="1">
        <v>0</v>
      </c>
      <c r="O282" s="2">
        <v>42620.4770833333</v>
      </c>
      <c r="P282" s="1">
        <v>15.47</v>
      </c>
      <c r="Q282" s="1">
        <v>14756.3</v>
      </c>
      <c r="R282" s="1">
        <v>247.5</v>
      </c>
      <c r="S282" s="1">
        <v>10039.4</v>
      </c>
      <c r="T282" s="1">
        <v>64</v>
      </c>
      <c r="U282" s="1">
        <v>1505.1</v>
      </c>
      <c r="V282" s="1">
        <v>12.1</v>
      </c>
      <c r="W282" s="1">
        <v>0</v>
      </c>
    </row>
    <row r="283" spans="4:23">
      <c r="D283" s="2">
        <v>42620.4770949074</v>
      </c>
      <c r="E283" s="1">
        <v>41571.5</v>
      </c>
      <c r="F283" s="1">
        <v>161941</v>
      </c>
      <c r="G283" s="1">
        <v>57982.5</v>
      </c>
      <c r="H283" s="1">
        <v>131606</v>
      </c>
      <c r="I283" s="1">
        <v>734.2</v>
      </c>
      <c r="J283" s="1">
        <v>1260</v>
      </c>
      <c r="K283" s="1">
        <v>16.67</v>
      </c>
      <c r="L283" s="1">
        <v>0</v>
      </c>
      <c r="O283" s="2">
        <v>42620.4770949074</v>
      </c>
      <c r="P283" s="1">
        <v>15.59</v>
      </c>
      <c r="Q283" s="1">
        <v>14188.9</v>
      </c>
      <c r="R283" s="1">
        <v>249.4</v>
      </c>
      <c r="S283" s="1">
        <v>9663</v>
      </c>
      <c r="T283" s="1">
        <v>64</v>
      </c>
      <c r="U283" s="1">
        <v>1503.6</v>
      </c>
      <c r="V283" s="1">
        <v>11.64</v>
      </c>
      <c r="W283" s="1">
        <v>0</v>
      </c>
    </row>
    <row r="284" spans="4:23">
      <c r="D284" s="2">
        <v>42620.4771064815</v>
      </c>
      <c r="E284" s="1">
        <v>41490.1</v>
      </c>
      <c r="F284" s="1">
        <v>178864</v>
      </c>
      <c r="G284" s="1">
        <v>60697.6</v>
      </c>
      <c r="H284" s="1">
        <v>142641</v>
      </c>
      <c r="I284" s="1">
        <v>700</v>
      </c>
      <c r="J284" s="1">
        <v>1284</v>
      </c>
      <c r="K284" s="1">
        <v>18.05</v>
      </c>
      <c r="L284" s="1">
        <v>0</v>
      </c>
      <c r="O284" s="2">
        <v>42620.4771064815</v>
      </c>
      <c r="P284" s="1">
        <v>53.66</v>
      </c>
      <c r="Q284" s="1">
        <v>50199.1</v>
      </c>
      <c r="R284" s="1">
        <v>832.8</v>
      </c>
      <c r="S284" s="1">
        <v>34169.6</v>
      </c>
      <c r="T284" s="1">
        <v>65.98</v>
      </c>
      <c r="U284" s="1">
        <v>1504.4</v>
      </c>
      <c r="V284" s="1">
        <v>41.17</v>
      </c>
      <c r="W284" s="1">
        <v>0</v>
      </c>
    </row>
    <row r="285" spans="4:23">
      <c r="D285" s="2">
        <v>42620.4771180556</v>
      </c>
      <c r="E285" s="1">
        <v>36911.8</v>
      </c>
      <c r="F285" s="1">
        <v>172068</v>
      </c>
      <c r="G285" s="1">
        <v>53039.6</v>
      </c>
      <c r="H285" s="1">
        <v>135221</v>
      </c>
      <c r="I285" s="1">
        <v>712.6</v>
      </c>
      <c r="J285" s="1">
        <v>1303</v>
      </c>
      <c r="K285" s="1">
        <v>17.12</v>
      </c>
      <c r="L285" s="1">
        <v>0</v>
      </c>
      <c r="O285" s="2">
        <v>42620.4771180556</v>
      </c>
      <c r="P285" s="1">
        <v>32.52</v>
      </c>
      <c r="Q285" s="1">
        <v>32388.8</v>
      </c>
      <c r="R285" s="1">
        <v>520.3</v>
      </c>
      <c r="S285" s="1">
        <v>22042.5</v>
      </c>
      <c r="T285" s="1">
        <v>64</v>
      </c>
      <c r="U285" s="1">
        <v>1504.6</v>
      </c>
      <c r="V285" s="1">
        <v>26.56</v>
      </c>
      <c r="W285" s="1">
        <v>0</v>
      </c>
    </row>
    <row r="286" spans="4:23">
      <c r="D286" s="2">
        <v>42620.4780671296</v>
      </c>
      <c r="E286" s="1">
        <v>43785.4</v>
      </c>
      <c r="F286" s="1">
        <v>165950</v>
      </c>
      <c r="G286" s="1">
        <v>56425.1</v>
      </c>
      <c r="H286" s="1">
        <v>131077</v>
      </c>
      <c r="I286" s="1">
        <v>794.6</v>
      </c>
      <c r="J286" s="1">
        <v>1296.4</v>
      </c>
      <c r="K286" s="1">
        <v>17.18</v>
      </c>
      <c r="L286" s="1">
        <v>0</v>
      </c>
      <c r="O286" s="2">
        <v>42620.4780671296</v>
      </c>
      <c r="P286" s="1">
        <v>23.92</v>
      </c>
      <c r="Q286" s="1">
        <v>24809.1</v>
      </c>
      <c r="R286" s="1">
        <v>382.8</v>
      </c>
      <c r="S286" s="1">
        <v>16882.1</v>
      </c>
      <c r="T286" s="1">
        <v>64</v>
      </c>
      <c r="U286" s="1">
        <v>1504.8</v>
      </c>
      <c r="V286" s="1">
        <v>20.34</v>
      </c>
      <c r="W286" s="1">
        <v>0</v>
      </c>
    </row>
    <row r="287" spans="4:23">
      <c r="D287" s="2">
        <v>42620.4780787037</v>
      </c>
      <c r="E287" s="1">
        <v>47902.1</v>
      </c>
      <c r="F287" s="1">
        <v>171549</v>
      </c>
      <c r="G287" s="1">
        <v>60854.8</v>
      </c>
      <c r="H287" s="1">
        <v>136629</v>
      </c>
      <c r="I287" s="1">
        <v>806</v>
      </c>
      <c r="J287" s="1">
        <v>1285.7</v>
      </c>
      <c r="K287" s="1">
        <v>17.98</v>
      </c>
      <c r="L287" s="1">
        <v>0</v>
      </c>
      <c r="O287" s="2">
        <v>42620.4780787037</v>
      </c>
      <c r="P287" s="1">
        <v>30.04</v>
      </c>
      <c r="Q287" s="1">
        <v>28256.5</v>
      </c>
      <c r="R287" s="1">
        <v>480.5</v>
      </c>
      <c r="S287" s="1">
        <v>19234.4</v>
      </c>
      <c r="T287" s="1">
        <v>64.03</v>
      </c>
      <c r="U287" s="1">
        <v>1504.3</v>
      </c>
      <c r="V287" s="1">
        <v>23.17</v>
      </c>
      <c r="W287" s="1">
        <v>0</v>
      </c>
    </row>
    <row r="288" spans="4:23">
      <c r="D288" s="2">
        <v>42620.4780902778</v>
      </c>
      <c r="E288" s="1">
        <v>25081.6</v>
      </c>
      <c r="F288" s="1">
        <v>166155</v>
      </c>
      <c r="G288" s="1">
        <v>45478.9</v>
      </c>
      <c r="H288" s="1">
        <v>125102</v>
      </c>
      <c r="I288" s="1">
        <v>564.7</v>
      </c>
      <c r="J288" s="1">
        <v>1360</v>
      </c>
      <c r="K288" s="1">
        <v>15.67</v>
      </c>
      <c r="L288" s="1">
        <v>0</v>
      </c>
      <c r="O288" s="2">
        <v>42620.4780902778</v>
      </c>
      <c r="P288" s="1">
        <v>25</v>
      </c>
      <c r="Q288" s="1">
        <v>23209</v>
      </c>
      <c r="R288" s="1">
        <v>399.1</v>
      </c>
      <c r="S288" s="1">
        <v>15799.1</v>
      </c>
      <c r="T288" s="1">
        <v>64.15</v>
      </c>
      <c r="U288" s="1">
        <v>1504.3</v>
      </c>
      <c r="V288" s="1">
        <v>19.03</v>
      </c>
      <c r="W288" s="1">
        <v>0</v>
      </c>
    </row>
    <row r="289" spans="4:23">
      <c r="D289" s="2">
        <v>42620.4781018519</v>
      </c>
      <c r="E289" s="1">
        <v>55614.3</v>
      </c>
      <c r="F289" s="1">
        <v>155397</v>
      </c>
      <c r="G289" s="1">
        <v>64379.9</v>
      </c>
      <c r="H289" s="1">
        <v>127839</v>
      </c>
      <c r="I289" s="1">
        <v>884.6</v>
      </c>
      <c r="J289" s="1">
        <v>1244.7</v>
      </c>
      <c r="K289" s="1">
        <v>17.29</v>
      </c>
      <c r="L289" s="1">
        <v>0</v>
      </c>
      <c r="O289" s="2">
        <v>42620.4781018519</v>
      </c>
      <c r="P289" s="1">
        <v>30.46</v>
      </c>
      <c r="Q289" s="1">
        <v>29544.9</v>
      </c>
      <c r="R289" s="1">
        <v>488.3</v>
      </c>
      <c r="S289" s="1">
        <v>20106.9</v>
      </c>
      <c r="T289" s="1">
        <v>63.87</v>
      </c>
      <c r="U289" s="1">
        <v>1504.7</v>
      </c>
      <c r="V289" s="1">
        <v>24.23</v>
      </c>
      <c r="W289" s="1">
        <v>0</v>
      </c>
    </row>
    <row r="290" spans="4:23">
      <c r="D290" s="2">
        <v>42620.4781134259</v>
      </c>
      <c r="E290" s="1">
        <v>172144</v>
      </c>
      <c r="F290" s="1">
        <v>140253</v>
      </c>
      <c r="G290" s="1">
        <v>142812</v>
      </c>
      <c r="H290" s="1">
        <v>159480</v>
      </c>
      <c r="I290" s="1">
        <v>1234.3</v>
      </c>
      <c r="J290" s="1">
        <v>900.5</v>
      </c>
      <c r="K290" s="1">
        <v>25.59</v>
      </c>
      <c r="L290" s="1">
        <v>0</v>
      </c>
      <c r="O290" s="2">
        <v>42620.4781134259</v>
      </c>
      <c r="P290" s="1">
        <v>32.88</v>
      </c>
      <c r="Q290" s="1">
        <v>28567.1</v>
      </c>
      <c r="R290" s="1">
        <v>525.3</v>
      </c>
      <c r="S290" s="1">
        <v>19453</v>
      </c>
      <c r="T290" s="1">
        <v>64.1</v>
      </c>
      <c r="U290" s="1">
        <v>1503.8</v>
      </c>
      <c r="V290" s="1">
        <v>23.43</v>
      </c>
      <c r="W290" s="1">
        <v>0</v>
      </c>
    </row>
    <row r="291" spans="4:23">
      <c r="D291" s="2">
        <v>42620.478125</v>
      </c>
      <c r="E291" s="1">
        <v>140430</v>
      </c>
      <c r="F291" s="1">
        <v>130557</v>
      </c>
      <c r="G291" s="1">
        <v>119547</v>
      </c>
      <c r="H291" s="1">
        <v>142024</v>
      </c>
      <c r="I291" s="1">
        <v>1202.9</v>
      </c>
      <c r="J291" s="1">
        <v>941.3</v>
      </c>
      <c r="K291" s="1">
        <v>22.2</v>
      </c>
      <c r="L291" s="1">
        <v>0</v>
      </c>
      <c r="O291" s="2">
        <v>42620.478125</v>
      </c>
      <c r="P291" s="1">
        <v>40.64</v>
      </c>
      <c r="Q291" s="1">
        <v>40638.7</v>
      </c>
      <c r="R291" s="1">
        <v>643.1</v>
      </c>
      <c r="S291" s="1">
        <v>27637.6</v>
      </c>
      <c r="T291" s="1">
        <v>64.72</v>
      </c>
      <c r="U291" s="1">
        <v>1505.7</v>
      </c>
      <c r="V291" s="1">
        <v>33.32</v>
      </c>
      <c r="W291" s="1">
        <v>0</v>
      </c>
    </row>
    <row r="292" spans="4:23">
      <c r="D292" s="2">
        <v>42620.4781365741</v>
      </c>
      <c r="E292" s="1">
        <v>54350.5</v>
      </c>
      <c r="F292" s="1">
        <v>164316</v>
      </c>
      <c r="G292" s="1">
        <v>63601.4</v>
      </c>
      <c r="H292" s="1">
        <v>133295</v>
      </c>
      <c r="I292" s="1">
        <v>875.1</v>
      </c>
      <c r="J292" s="1">
        <v>1262.3</v>
      </c>
      <c r="K292" s="1">
        <v>17.91</v>
      </c>
      <c r="L292" s="1">
        <v>0</v>
      </c>
      <c r="O292" s="2">
        <v>42620.4781365741</v>
      </c>
      <c r="P292" s="1">
        <v>43.07</v>
      </c>
      <c r="Q292" s="1">
        <v>41023.9</v>
      </c>
      <c r="R292" s="1">
        <v>689.1</v>
      </c>
      <c r="S292" s="1">
        <v>27920.9</v>
      </c>
      <c r="T292" s="1">
        <v>64</v>
      </c>
      <c r="U292" s="1">
        <v>1504.6</v>
      </c>
      <c r="V292" s="1">
        <v>33.64</v>
      </c>
      <c r="W292" s="1">
        <v>0</v>
      </c>
    </row>
    <row r="293" spans="4:23">
      <c r="D293" s="2">
        <v>42620.4781481481</v>
      </c>
      <c r="E293" s="1">
        <v>72732.3</v>
      </c>
      <c r="F293" s="1">
        <v>153589</v>
      </c>
      <c r="G293" s="1">
        <v>76870.3</v>
      </c>
      <c r="H293" s="1">
        <v>134804</v>
      </c>
      <c r="I293" s="1">
        <v>968.9</v>
      </c>
      <c r="J293" s="1">
        <v>1166.7</v>
      </c>
      <c r="K293" s="1">
        <v>18.54</v>
      </c>
      <c r="L293" s="1">
        <v>0</v>
      </c>
      <c r="O293" s="2">
        <v>42620.4781481481</v>
      </c>
      <c r="P293" s="1">
        <v>25.61</v>
      </c>
      <c r="Q293" s="1">
        <v>24468.3</v>
      </c>
      <c r="R293" s="1">
        <v>409.7</v>
      </c>
      <c r="S293" s="1">
        <v>16673.9</v>
      </c>
      <c r="T293" s="1">
        <v>64</v>
      </c>
      <c r="U293" s="1">
        <v>1502.7</v>
      </c>
      <c r="V293" s="1">
        <v>20.07</v>
      </c>
      <c r="W293" s="1">
        <v>0</v>
      </c>
    </row>
    <row r="294" spans="4:23">
      <c r="D294" s="2">
        <v>42620.4781597222</v>
      </c>
      <c r="E294" s="1">
        <v>111418</v>
      </c>
      <c r="F294" s="1">
        <v>161614</v>
      </c>
      <c r="G294" s="1">
        <v>108015</v>
      </c>
      <c r="H294" s="1">
        <v>158469</v>
      </c>
      <c r="I294" s="1">
        <v>1056.3</v>
      </c>
      <c r="J294" s="1">
        <v>1044.3</v>
      </c>
      <c r="K294" s="1">
        <v>22.37</v>
      </c>
      <c r="L294" s="1">
        <v>0</v>
      </c>
      <c r="O294" s="2">
        <v>42620.4781597222</v>
      </c>
      <c r="P294" s="1">
        <v>29.05</v>
      </c>
      <c r="Q294" s="1">
        <v>28541.5</v>
      </c>
      <c r="R294" s="1">
        <v>464.3</v>
      </c>
      <c r="S294" s="1">
        <v>19425.8</v>
      </c>
      <c r="T294" s="1">
        <v>64.07</v>
      </c>
      <c r="U294" s="1">
        <v>1504.5</v>
      </c>
      <c r="V294" s="1">
        <v>23.4</v>
      </c>
      <c r="W294" s="1">
        <v>0</v>
      </c>
    </row>
    <row r="295" spans="4:23">
      <c r="D295" s="2">
        <v>42620.4781712963</v>
      </c>
      <c r="E295" s="1">
        <v>139618</v>
      </c>
      <c r="F295" s="1">
        <v>136029</v>
      </c>
      <c r="G295" s="1">
        <v>127431</v>
      </c>
      <c r="H295" s="1">
        <v>153634</v>
      </c>
      <c r="I295" s="1">
        <v>1121.9</v>
      </c>
      <c r="J295" s="1">
        <v>906.7</v>
      </c>
      <c r="K295" s="1">
        <v>22.58</v>
      </c>
      <c r="L295" s="1">
        <v>0</v>
      </c>
      <c r="O295" s="2">
        <v>42620.4781712963</v>
      </c>
      <c r="P295" s="1">
        <v>29.69</v>
      </c>
      <c r="Q295" s="1">
        <v>29450</v>
      </c>
      <c r="R295" s="1">
        <v>475</v>
      </c>
      <c r="S295" s="1">
        <v>20042</v>
      </c>
      <c r="T295" s="1">
        <v>64</v>
      </c>
      <c r="U295" s="1">
        <v>1504.7</v>
      </c>
      <c r="V295" s="1">
        <v>24.15</v>
      </c>
      <c r="W295" s="1">
        <v>0</v>
      </c>
    </row>
    <row r="296" spans="4:23">
      <c r="D296" s="2">
        <v>42620.4781828704</v>
      </c>
      <c r="E296" s="1">
        <v>29661.6</v>
      </c>
      <c r="F296" s="1">
        <v>149464</v>
      </c>
      <c r="G296" s="1">
        <v>47296.6</v>
      </c>
      <c r="H296" s="1">
        <v>116442</v>
      </c>
      <c r="I296" s="1">
        <v>642.2</v>
      </c>
      <c r="J296" s="1">
        <v>1314.4</v>
      </c>
      <c r="K296" s="1">
        <v>14.67</v>
      </c>
      <c r="L296" s="1">
        <v>0</v>
      </c>
      <c r="O296" s="2">
        <v>42620.4781828704</v>
      </c>
      <c r="P296" s="1">
        <v>24.81</v>
      </c>
      <c r="Q296" s="1">
        <v>22323.5</v>
      </c>
      <c r="R296" s="1">
        <v>396.7</v>
      </c>
      <c r="S296" s="1">
        <v>15163</v>
      </c>
      <c r="T296" s="1">
        <v>64.05</v>
      </c>
      <c r="U296" s="1">
        <v>1507.6</v>
      </c>
      <c r="V296" s="1">
        <v>18.31</v>
      </c>
      <c r="W296" s="1">
        <v>0</v>
      </c>
    </row>
    <row r="297" spans="4:23">
      <c r="D297" s="2">
        <v>42620.4781944444</v>
      </c>
      <c r="E297" s="1">
        <v>34183.9</v>
      </c>
      <c r="F297" s="1">
        <v>155827</v>
      </c>
      <c r="G297" s="1">
        <v>50855.4</v>
      </c>
      <c r="H297" s="1">
        <v>123000</v>
      </c>
      <c r="I297" s="1">
        <v>688.3</v>
      </c>
      <c r="J297" s="1">
        <v>1297.3</v>
      </c>
      <c r="K297" s="1">
        <v>15.57</v>
      </c>
      <c r="L297" s="1">
        <v>0</v>
      </c>
      <c r="O297" s="2">
        <v>42620.4781944444</v>
      </c>
      <c r="P297" s="1">
        <v>26.43</v>
      </c>
      <c r="Q297" s="1">
        <v>24643.9</v>
      </c>
      <c r="R297" s="1">
        <v>422.6</v>
      </c>
      <c r="S297" s="1">
        <v>16790.8</v>
      </c>
      <c r="T297" s="1">
        <v>64.05</v>
      </c>
      <c r="U297" s="1">
        <v>1502.9</v>
      </c>
      <c r="V297" s="1">
        <v>20.21</v>
      </c>
      <c r="W297" s="1">
        <v>0</v>
      </c>
    </row>
    <row r="298" spans="4:23">
      <c r="D298" s="2">
        <v>42620.4782060185</v>
      </c>
      <c r="E298" s="1">
        <v>74369.3</v>
      </c>
      <c r="F298" s="1">
        <v>137257</v>
      </c>
      <c r="G298" s="1">
        <v>76217.1</v>
      </c>
      <c r="H298" s="1">
        <v>123436</v>
      </c>
      <c r="I298" s="1">
        <v>999.2</v>
      </c>
      <c r="J298" s="1">
        <v>1138.7</v>
      </c>
      <c r="K298" s="1">
        <v>17.34</v>
      </c>
      <c r="L298" s="1">
        <v>0</v>
      </c>
      <c r="O298" s="2">
        <v>42620.4782060185</v>
      </c>
      <c r="P298" s="1">
        <v>24.22</v>
      </c>
      <c r="Q298" s="1">
        <v>22393.5</v>
      </c>
      <c r="R298" s="1">
        <v>387.4</v>
      </c>
      <c r="S298" s="1">
        <v>15246</v>
      </c>
      <c r="T298" s="1">
        <v>64.03</v>
      </c>
      <c r="U298" s="1">
        <v>1504.1</v>
      </c>
      <c r="V298" s="1">
        <v>18.36</v>
      </c>
      <c r="W298" s="1">
        <v>0</v>
      </c>
    </row>
    <row r="299" spans="4:23">
      <c r="D299" s="2">
        <v>42620.4782175926</v>
      </c>
      <c r="E299" s="1">
        <v>34931.7</v>
      </c>
      <c r="F299" s="1">
        <v>124259</v>
      </c>
      <c r="G299" s="1">
        <v>49232</v>
      </c>
      <c r="H299" s="1">
        <v>103530</v>
      </c>
      <c r="I299" s="1">
        <v>726.6</v>
      </c>
      <c r="J299" s="1">
        <v>1229</v>
      </c>
      <c r="K299" s="1">
        <v>13.04</v>
      </c>
      <c r="L299" s="1">
        <v>0</v>
      </c>
      <c r="O299" s="2">
        <v>42620.4782175926</v>
      </c>
      <c r="P299" s="1">
        <v>39.24</v>
      </c>
      <c r="Q299" s="1">
        <v>26396.3</v>
      </c>
      <c r="R299" s="1">
        <v>627.2</v>
      </c>
      <c r="S299" s="1">
        <v>17985.4</v>
      </c>
      <c r="T299" s="1">
        <v>64.08</v>
      </c>
      <c r="U299" s="1">
        <v>1502.9</v>
      </c>
      <c r="V299" s="1">
        <v>21.66</v>
      </c>
      <c r="W299" s="1">
        <v>0</v>
      </c>
    </row>
    <row r="300" spans="4:23">
      <c r="D300" s="2">
        <v>42620.4782291667</v>
      </c>
      <c r="E300" s="1">
        <v>33756.3</v>
      </c>
      <c r="F300" s="1">
        <v>138249</v>
      </c>
      <c r="G300" s="1">
        <v>48578.8</v>
      </c>
      <c r="H300" s="1">
        <v>109574</v>
      </c>
      <c r="I300" s="1">
        <v>711.6</v>
      </c>
      <c r="J300" s="1">
        <v>1292</v>
      </c>
      <c r="K300" s="1">
        <v>14.09</v>
      </c>
      <c r="L300" s="1">
        <v>0</v>
      </c>
      <c r="O300" s="2">
        <v>42620.4782291667</v>
      </c>
      <c r="P300" s="1">
        <v>64.2</v>
      </c>
      <c r="Q300" s="1">
        <v>63634.9</v>
      </c>
      <c r="R300" s="1">
        <v>1026.8</v>
      </c>
      <c r="S300" s="1">
        <v>43318</v>
      </c>
      <c r="T300" s="1">
        <v>64.02</v>
      </c>
      <c r="U300" s="1">
        <v>1504.3</v>
      </c>
      <c r="V300" s="1">
        <v>52.18</v>
      </c>
      <c r="W300" s="1">
        <v>0</v>
      </c>
    </row>
    <row r="301" spans="4:23">
      <c r="D301" s="2">
        <v>42620.4782407407</v>
      </c>
      <c r="E301" s="1">
        <v>36903.5</v>
      </c>
      <c r="F301" s="1">
        <v>164651</v>
      </c>
      <c r="G301" s="1">
        <v>51842.4</v>
      </c>
      <c r="H301" s="1">
        <v>128483</v>
      </c>
      <c r="I301" s="1">
        <v>728.9</v>
      </c>
      <c r="J301" s="1">
        <v>1312.3</v>
      </c>
      <c r="K301" s="1">
        <v>16.51</v>
      </c>
      <c r="L301" s="1">
        <v>0</v>
      </c>
      <c r="O301" s="2">
        <v>42620.4782407407</v>
      </c>
      <c r="P301" s="1">
        <v>61.28</v>
      </c>
      <c r="Q301" s="1">
        <v>57029</v>
      </c>
      <c r="R301" s="1">
        <v>959.3</v>
      </c>
      <c r="S301" s="1">
        <v>38825.2</v>
      </c>
      <c r="T301" s="1">
        <v>65.42</v>
      </c>
      <c r="U301" s="1">
        <v>1504.1</v>
      </c>
      <c r="V301" s="1">
        <v>46.77</v>
      </c>
      <c r="W301" s="1">
        <v>0</v>
      </c>
    </row>
    <row r="302" spans="4:23">
      <c r="D302" s="2">
        <v>42620.4782523148</v>
      </c>
      <c r="E302" s="1">
        <v>39113.8</v>
      </c>
      <c r="F302" s="1">
        <v>133282</v>
      </c>
      <c r="G302" s="1">
        <v>49752.8</v>
      </c>
      <c r="H302" s="1">
        <v>106460</v>
      </c>
      <c r="I302" s="1">
        <v>805</v>
      </c>
      <c r="J302" s="1">
        <v>1282</v>
      </c>
      <c r="K302" s="1">
        <v>14.12</v>
      </c>
      <c r="L302" s="1">
        <v>0</v>
      </c>
      <c r="O302" s="2">
        <v>42620.4782523148</v>
      </c>
      <c r="P302" s="1">
        <v>77.77</v>
      </c>
      <c r="Q302" s="1">
        <v>71032.6</v>
      </c>
      <c r="R302" s="1">
        <v>1244.2</v>
      </c>
      <c r="S302" s="1">
        <v>48361.2</v>
      </c>
      <c r="T302" s="1">
        <v>64</v>
      </c>
      <c r="U302" s="1">
        <v>1504</v>
      </c>
      <c r="V302" s="1">
        <v>58.25</v>
      </c>
      <c r="W302" s="1">
        <v>0</v>
      </c>
    </row>
    <row r="303" spans="4:23">
      <c r="D303" s="2">
        <v>42620.4782638889</v>
      </c>
      <c r="E303" s="1">
        <v>60443.4</v>
      </c>
      <c r="F303" s="1">
        <v>91155.2</v>
      </c>
      <c r="G303" s="1">
        <v>56944.1</v>
      </c>
      <c r="H303" s="1">
        <v>85151.9</v>
      </c>
      <c r="I303" s="1">
        <v>1086.9</v>
      </c>
      <c r="J303" s="1">
        <v>1096.2</v>
      </c>
      <c r="K303" s="1">
        <v>12.42</v>
      </c>
      <c r="L303" s="1">
        <v>0</v>
      </c>
      <c r="O303" s="2">
        <v>42620.4782638889</v>
      </c>
      <c r="P303" s="1">
        <v>14.44</v>
      </c>
      <c r="Q303" s="1">
        <v>14941.6</v>
      </c>
      <c r="R303" s="1">
        <v>231.1</v>
      </c>
      <c r="S303" s="1">
        <v>10167.5</v>
      </c>
      <c r="T303" s="1">
        <v>64</v>
      </c>
      <c r="U303" s="1">
        <v>1504.8</v>
      </c>
      <c r="V303" s="1">
        <v>12.25</v>
      </c>
      <c r="W303" s="1">
        <v>0</v>
      </c>
    </row>
    <row r="304" spans="4:23">
      <c r="D304" s="2">
        <v>42620.478275463</v>
      </c>
      <c r="E304" s="1">
        <v>22716.6</v>
      </c>
      <c r="F304" s="1">
        <v>134071</v>
      </c>
      <c r="G304" s="1">
        <v>39482.6</v>
      </c>
      <c r="H304" s="1">
        <v>102571</v>
      </c>
      <c r="I304" s="1">
        <v>589.2</v>
      </c>
      <c r="J304" s="1">
        <v>1338.5</v>
      </c>
      <c r="K304" s="1">
        <v>12.84</v>
      </c>
      <c r="L304" s="1">
        <v>0</v>
      </c>
      <c r="O304" s="2">
        <v>42620.478275463</v>
      </c>
      <c r="P304" s="1">
        <v>22.63</v>
      </c>
      <c r="Q304" s="1">
        <v>21523.2</v>
      </c>
      <c r="R304" s="1">
        <v>362.1</v>
      </c>
      <c r="S304" s="1">
        <v>14637.4</v>
      </c>
      <c r="T304" s="1">
        <v>64</v>
      </c>
      <c r="U304" s="1">
        <v>1505.7</v>
      </c>
      <c r="V304" s="1">
        <v>17.65</v>
      </c>
      <c r="W304" s="1">
        <v>0</v>
      </c>
    </row>
    <row r="305" spans="4:23">
      <c r="D305" s="2">
        <v>42620.4792939815</v>
      </c>
      <c r="E305" s="1">
        <v>44386</v>
      </c>
      <c r="F305" s="1">
        <v>162829</v>
      </c>
      <c r="G305" s="1">
        <v>65041.2</v>
      </c>
      <c r="H305" s="1">
        <v>138203</v>
      </c>
      <c r="I305" s="1">
        <v>698.8</v>
      </c>
      <c r="J305" s="1">
        <v>1206.5</v>
      </c>
      <c r="K305" s="1">
        <v>16.98</v>
      </c>
      <c r="L305" s="1">
        <v>0</v>
      </c>
      <c r="O305" s="2">
        <v>42620.4792939815</v>
      </c>
      <c r="P305" s="1">
        <v>56.11</v>
      </c>
      <c r="Q305" s="1">
        <v>19700.1</v>
      </c>
      <c r="R305" s="1">
        <v>896.9</v>
      </c>
      <c r="S305" s="1">
        <v>13460.1</v>
      </c>
      <c r="T305" s="1">
        <v>64.07</v>
      </c>
      <c r="U305" s="1">
        <v>1498.7</v>
      </c>
      <c r="V305" s="1">
        <v>16.18</v>
      </c>
      <c r="W305" s="1">
        <v>0</v>
      </c>
    </row>
    <row r="306" spans="4:23">
      <c r="D306" s="2">
        <v>42620.4793055556</v>
      </c>
      <c r="E306" s="1">
        <v>31818.4</v>
      </c>
      <c r="F306" s="1">
        <v>196657</v>
      </c>
      <c r="G306" s="1">
        <v>60654.5</v>
      </c>
      <c r="H306" s="1">
        <v>159661</v>
      </c>
      <c r="I306" s="1">
        <v>537.2</v>
      </c>
      <c r="J306" s="1">
        <v>1261.3</v>
      </c>
      <c r="K306" s="1">
        <v>18.72</v>
      </c>
      <c r="L306" s="1">
        <v>0</v>
      </c>
      <c r="O306" s="2">
        <v>42620.4793055556</v>
      </c>
      <c r="P306" s="1">
        <v>24.1</v>
      </c>
      <c r="Q306" s="1">
        <v>14255.3</v>
      </c>
      <c r="R306" s="1">
        <v>386.7</v>
      </c>
      <c r="S306" s="1">
        <v>9738.3</v>
      </c>
      <c r="T306" s="1">
        <v>63.84</v>
      </c>
      <c r="U306" s="1">
        <v>1499</v>
      </c>
      <c r="V306" s="1">
        <v>11.7</v>
      </c>
      <c r="W306" s="1">
        <v>0</v>
      </c>
    </row>
    <row r="307" spans="4:23">
      <c r="D307" s="2">
        <v>42620.4793171296</v>
      </c>
      <c r="E307" s="1">
        <v>25482.3</v>
      </c>
      <c r="F307" s="1">
        <v>156558</v>
      </c>
      <c r="G307" s="1">
        <v>49630.3</v>
      </c>
      <c r="H307" s="1">
        <v>127996</v>
      </c>
      <c r="I307" s="1">
        <v>525.8</v>
      </c>
      <c r="J307" s="1">
        <v>1252.5</v>
      </c>
      <c r="K307" s="1">
        <v>14.91</v>
      </c>
      <c r="L307" s="1">
        <v>0</v>
      </c>
      <c r="O307" s="2">
        <v>42620.4793171296</v>
      </c>
      <c r="P307" s="1">
        <v>18.62</v>
      </c>
      <c r="Q307" s="1">
        <v>15272.4</v>
      </c>
      <c r="R307" s="1">
        <v>297.9</v>
      </c>
      <c r="S307" s="1">
        <v>10405.8</v>
      </c>
      <c r="T307" s="1">
        <v>64</v>
      </c>
      <c r="U307" s="1">
        <v>1502.9</v>
      </c>
      <c r="V307" s="1">
        <v>12.53</v>
      </c>
      <c r="W307" s="1">
        <v>0</v>
      </c>
    </row>
    <row r="308" spans="4:23">
      <c r="D308" s="2">
        <v>42620.4793287037</v>
      </c>
      <c r="E308" s="1">
        <v>33704.2</v>
      </c>
      <c r="F308" s="1">
        <v>100456</v>
      </c>
      <c r="G308" s="1">
        <v>45067.8</v>
      </c>
      <c r="H308" s="1">
        <v>90298.8</v>
      </c>
      <c r="I308" s="1">
        <v>765.8</v>
      </c>
      <c r="J308" s="1">
        <v>1139.2</v>
      </c>
      <c r="K308" s="1">
        <v>10.99</v>
      </c>
      <c r="L308" s="1">
        <v>0</v>
      </c>
      <c r="O308" s="2">
        <v>42620.4793287037</v>
      </c>
      <c r="P308" s="1">
        <v>27.64</v>
      </c>
      <c r="Q308" s="1">
        <v>11523.6</v>
      </c>
      <c r="R308" s="1">
        <v>442.3</v>
      </c>
      <c r="S308" s="1">
        <v>7864.9</v>
      </c>
      <c r="T308" s="1">
        <v>64</v>
      </c>
      <c r="U308" s="1">
        <v>1500.4</v>
      </c>
      <c r="V308" s="1">
        <v>9.46</v>
      </c>
      <c r="W308" s="1">
        <v>0</v>
      </c>
    </row>
    <row r="309" spans="4:23">
      <c r="D309" s="2">
        <v>42620.4793402778</v>
      </c>
      <c r="E309" s="1">
        <v>34258.2</v>
      </c>
      <c r="F309" s="1">
        <v>136425</v>
      </c>
      <c r="G309" s="1">
        <v>54432.1</v>
      </c>
      <c r="H309" s="1">
        <v>117514</v>
      </c>
      <c r="I309" s="1">
        <v>644.5</v>
      </c>
      <c r="J309" s="1">
        <v>1188.8</v>
      </c>
      <c r="K309" s="1">
        <v>13.98</v>
      </c>
      <c r="L309" s="1">
        <v>0</v>
      </c>
      <c r="O309" s="2">
        <v>42620.4793402778</v>
      </c>
      <c r="P309" s="1">
        <v>29.16</v>
      </c>
      <c r="Q309" s="1">
        <v>10954.7</v>
      </c>
      <c r="R309" s="1">
        <v>466.6</v>
      </c>
      <c r="S309" s="1">
        <v>7506.4</v>
      </c>
      <c r="T309" s="1">
        <v>64</v>
      </c>
      <c r="U309" s="1">
        <v>1494.4</v>
      </c>
      <c r="V309" s="1">
        <v>9</v>
      </c>
      <c r="W309" s="1">
        <v>0</v>
      </c>
    </row>
    <row r="310" spans="4:23">
      <c r="D310" s="2">
        <v>42620.4793518518</v>
      </c>
      <c r="E310" s="1">
        <v>15813.9</v>
      </c>
      <c r="F310" s="1">
        <v>149053</v>
      </c>
      <c r="G310" s="1">
        <v>42016.4</v>
      </c>
      <c r="H310" s="1">
        <v>118851</v>
      </c>
      <c r="I310" s="1">
        <v>385.4</v>
      </c>
      <c r="J310" s="1">
        <v>1284.2</v>
      </c>
      <c r="K310" s="1">
        <v>13.51</v>
      </c>
      <c r="L310" s="1">
        <v>0</v>
      </c>
      <c r="O310" s="2">
        <v>42620.4793518518</v>
      </c>
      <c r="P310" s="1">
        <v>37.09</v>
      </c>
      <c r="Q310" s="1">
        <v>14349.6</v>
      </c>
      <c r="R310" s="1">
        <v>593.5</v>
      </c>
      <c r="S310" s="1">
        <v>9812.1</v>
      </c>
      <c r="T310" s="1">
        <v>64</v>
      </c>
      <c r="U310" s="1">
        <v>1497.5</v>
      </c>
      <c r="V310" s="1">
        <v>11.79</v>
      </c>
      <c r="W310" s="1">
        <v>0</v>
      </c>
    </row>
    <row r="311" spans="4:23">
      <c r="D311" s="2">
        <v>42620.4793634259</v>
      </c>
      <c r="E311" s="1">
        <v>59141.8</v>
      </c>
      <c r="F311" s="1">
        <v>164532</v>
      </c>
      <c r="G311" s="1">
        <v>74082.9</v>
      </c>
      <c r="H311" s="1">
        <v>141709</v>
      </c>
      <c r="I311" s="1">
        <v>817.5</v>
      </c>
      <c r="J311" s="1">
        <v>1188.9</v>
      </c>
      <c r="K311" s="1">
        <v>18.32</v>
      </c>
      <c r="L311" s="1">
        <v>0</v>
      </c>
      <c r="O311" s="2">
        <v>42620.4793634259</v>
      </c>
      <c r="P311" s="1">
        <v>72.55</v>
      </c>
      <c r="Q311" s="1">
        <v>45017.5</v>
      </c>
      <c r="R311" s="1">
        <v>1160.9</v>
      </c>
      <c r="S311" s="1">
        <v>30686.4</v>
      </c>
      <c r="T311" s="1">
        <v>64</v>
      </c>
      <c r="U311" s="1">
        <v>1502.2</v>
      </c>
      <c r="V311" s="1">
        <v>36.94</v>
      </c>
      <c r="W311" s="1">
        <v>0</v>
      </c>
    </row>
    <row r="312" spans="4:23">
      <c r="D312" s="2">
        <v>42620.479375</v>
      </c>
      <c r="E312" s="1">
        <v>31426.8</v>
      </c>
      <c r="F312" s="1">
        <v>166920</v>
      </c>
      <c r="G312" s="1">
        <v>56402.4</v>
      </c>
      <c r="H312" s="1">
        <v>134844</v>
      </c>
      <c r="I312" s="1">
        <v>570.6</v>
      </c>
      <c r="J312" s="1">
        <v>1267.6</v>
      </c>
      <c r="K312" s="1">
        <v>16.25</v>
      </c>
      <c r="L312" s="1">
        <v>0</v>
      </c>
      <c r="O312" s="2">
        <v>42620.479375</v>
      </c>
      <c r="P312" s="1">
        <v>28.14</v>
      </c>
      <c r="Q312" s="1">
        <v>23290.7</v>
      </c>
      <c r="R312" s="1">
        <v>446.2</v>
      </c>
      <c r="S312" s="1">
        <v>15863.4</v>
      </c>
      <c r="T312" s="1">
        <v>64.59</v>
      </c>
      <c r="U312" s="1">
        <v>1503.4</v>
      </c>
      <c r="V312" s="1">
        <v>19.1</v>
      </c>
      <c r="W312" s="1">
        <v>0</v>
      </c>
    </row>
    <row r="313" spans="4:23">
      <c r="D313" s="2">
        <v>42620.4793865741</v>
      </c>
      <c r="E313" s="1">
        <v>85411.5</v>
      </c>
      <c r="F313" s="1">
        <v>163856</v>
      </c>
      <c r="G313" s="1">
        <v>90223.4</v>
      </c>
      <c r="H313" s="1">
        <v>148249</v>
      </c>
      <c r="I313" s="1">
        <v>969.4</v>
      </c>
      <c r="J313" s="1">
        <v>1131.8</v>
      </c>
      <c r="K313" s="1">
        <v>20.42</v>
      </c>
      <c r="L313" s="1">
        <v>0</v>
      </c>
      <c r="O313" s="2">
        <v>42620.4793865741</v>
      </c>
      <c r="P313" s="1">
        <v>28.5</v>
      </c>
      <c r="Q313" s="1">
        <v>20246.2</v>
      </c>
      <c r="R313" s="1">
        <v>456</v>
      </c>
      <c r="S313" s="1">
        <v>13808</v>
      </c>
      <c r="T313" s="1">
        <v>64</v>
      </c>
      <c r="U313" s="1">
        <v>1501.5</v>
      </c>
      <c r="V313" s="1">
        <v>16.61</v>
      </c>
      <c r="W313" s="1">
        <v>0</v>
      </c>
    </row>
    <row r="314" spans="4:23">
      <c r="D314" s="2">
        <v>42620.4793981481</v>
      </c>
      <c r="E314" s="1">
        <v>164142</v>
      </c>
      <c r="F314" s="1">
        <v>159923</v>
      </c>
      <c r="G314" s="1">
        <v>146320</v>
      </c>
      <c r="H314" s="1">
        <v>177574</v>
      </c>
      <c r="I314" s="1">
        <v>1148.7</v>
      </c>
      <c r="J314" s="1">
        <v>922.2</v>
      </c>
      <c r="K314" s="1">
        <v>26.55</v>
      </c>
      <c r="L314" s="1">
        <v>0</v>
      </c>
      <c r="O314" s="2">
        <v>42620.4793981481</v>
      </c>
      <c r="P314" s="1">
        <v>56.37</v>
      </c>
      <c r="Q314" s="1">
        <v>28547.6</v>
      </c>
      <c r="R314" s="1">
        <v>901.9</v>
      </c>
      <c r="S314" s="1">
        <v>19479.3</v>
      </c>
      <c r="T314" s="1">
        <v>64</v>
      </c>
      <c r="U314" s="1">
        <v>1500.7</v>
      </c>
      <c r="V314" s="1">
        <v>23.43</v>
      </c>
      <c r="W314" s="1">
        <v>0</v>
      </c>
    </row>
    <row r="315" spans="4:23">
      <c r="D315" s="2">
        <v>42620.4794097222</v>
      </c>
      <c r="E315" s="1">
        <v>24777.5</v>
      </c>
      <c r="F315" s="1">
        <v>157960</v>
      </c>
      <c r="G315" s="1">
        <v>49332.2</v>
      </c>
      <c r="H315" s="1">
        <v>124014</v>
      </c>
      <c r="I315" s="1">
        <v>514.3</v>
      </c>
      <c r="J315" s="1">
        <v>1304.3</v>
      </c>
      <c r="K315" s="1">
        <v>14.97</v>
      </c>
      <c r="L315" s="1">
        <v>0</v>
      </c>
      <c r="O315" s="2">
        <v>42620.4794097222</v>
      </c>
      <c r="P315" s="1">
        <v>61.75</v>
      </c>
      <c r="Q315" s="1">
        <v>32225.4</v>
      </c>
      <c r="R315" s="1">
        <v>987.8</v>
      </c>
      <c r="S315" s="1">
        <v>21993.8</v>
      </c>
      <c r="T315" s="1">
        <v>64.01</v>
      </c>
      <c r="U315" s="1">
        <v>1500.4</v>
      </c>
      <c r="V315" s="1">
        <v>26.45</v>
      </c>
      <c r="W315" s="1">
        <v>0</v>
      </c>
    </row>
    <row r="316" spans="4:23">
      <c r="D316" s="2">
        <v>42620.4794212963</v>
      </c>
      <c r="E316" s="1">
        <v>34031.4</v>
      </c>
      <c r="F316" s="1">
        <v>156032</v>
      </c>
      <c r="G316" s="1">
        <v>57501.7</v>
      </c>
      <c r="H316" s="1">
        <v>129240</v>
      </c>
      <c r="I316" s="1">
        <v>606</v>
      </c>
      <c r="J316" s="1">
        <v>1236.3</v>
      </c>
      <c r="K316" s="1">
        <v>15.57</v>
      </c>
      <c r="L316" s="1">
        <v>0</v>
      </c>
      <c r="O316" s="2">
        <v>42620.4794212963</v>
      </c>
      <c r="P316" s="1">
        <v>56.58</v>
      </c>
      <c r="Q316" s="1">
        <v>33383.7</v>
      </c>
      <c r="R316" s="1">
        <v>903.9</v>
      </c>
      <c r="S316" s="1">
        <v>22768.5</v>
      </c>
      <c r="T316" s="1">
        <v>64.1</v>
      </c>
      <c r="U316" s="1">
        <v>1501.4</v>
      </c>
      <c r="V316" s="1">
        <v>27.39</v>
      </c>
      <c r="W316" s="1">
        <v>0</v>
      </c>
    </row>
    <row r="317" spans="4:23">
      <c r="D317" s="2">
        <v>42620.4794328704</v>
      </c>
      <c r="E317" s="1">
        <v>31573.4</v>
      </c>
      <c r="F317" s="1">
        <v>143921</v>
      </c>
      <c r="G317" s="1">
        <v>52735.5</v>
      </c>
      <c r="H317" s="1">
        <v>118192</v>
      </c>
      <c r="I317" s="1">
        <v>613.1</v>
      </c>
      <c r="J317" s="1">
        <v>1246.9</v>
      </c>
      <c r="K317" s="1">
        <v>14.38</v>
      </c>
      <c r="L317" s="1">
        <v>0</v>
      </c>
      <c r="O317" s="2">
        <v>42620.4794328704</v>
      </c>
      <c r="P317" s="1">
        <v>64.86</v>
      </c>
      <c r="Q317" s="1">
        <v>37547.6</v>
      </c>
      <c r="R317" s="1">
        <v>1037.6</v>
      </c>
      <c r="S317" s="1">
        <v>25607.1</v>
      </c>
      <c r="T317" s="1">
        <v>64.01</v>
      </c>
      <c r="U317" s="1">
        <v>1501.5</v>
      </c>
      <c r="V317" s="1">
        <v>30.81</v>
      </c>
      <c r="W317" s="1">
        <v>0</v>
      </c>
    </row>
    <row r="318" spans="4:23">
      <c r="D318" s="2">
        <v>42620.4794444444</v>
      </c>
      <c r="E318" s="1">
        <v>19388.5</v>
      </c>
      <c r="F318" s="1">
        <v>165526</v>
      </c>
      <c r="G318" s="1">
        <v>49341.5</v>
      </c>
      <c r="H318" s="1">
        <v>128495</v>
      </c>
      <c r="I318" s="1">
        <v>402.4</v>
      </c>
      <c r="J318" s="1">
        <v>1319.1</v>
      </c>
      <c r="K318" s="1">
        <v>15.15</v>
      </c>
      <c r="L318" s="1">
        <v>0</v>
      </c>
      <c r="O318" s="2">
        <v>42620.4794444444</v>
      </c>
      <c r="P318" s="1">
        <v>45.74</v>
      </c>
      <c r="Q318" s="1">
        <v>26128</v>
      </c>
      <c r="R318" s="1">
        <v>729.3</v>
      </c>
      <c r="S318" s="1">
        <v>17817.8</v>
      </c>
      <c r="T318" s="1">
        <v>64.23</v>
      </c>
      <c r="U318" s="1">
        <v>1501.6</v>
      </c>
      <c r="V318" s="1">
        <v>21.44</v>
      </c>
      <c r="W318" s="1">
        <v>0</v>
      </c>
    </row>
    <row r="319" spans="4:23">
      <c r="D319" s="2">
        <v>42620.4794560185</v>
      </c>
      <c r="E319" s="1">
        <v>27762.3</v>
      </c>
      <c r="F319" s="1">
        <v>128605</v>
      </c>
      <c r="G319" s="1">
        <v>48182.7</v>
      </c>
      <c r="H319" s="1">
        <v>108480</v>
      </c>
      <c r="I319" s="1">
        <v>590</v>
      </c>
      <c r="J319" s="1">
        <v>1214</v>
      </c>
      <c r="K319" s="1">
        <v>12.81</v>
      </c>
      <c r="L319" s="1">
        <v>0</v>
      </c>
      <c r="O319" s="2">
        <v>42620.4794560185</v>
      </c>
      <c r="P319" s="1">
        <v>51.64</v>
      </c>
      <c r="Q319" s="1">
        <v>28815.7</v>
      </c>
      <c r="R319" s="1">
        <v>824.4</v>
      </c>
      <c r="S319" s="1">
        <v>19657.5</v>
      </c>
      <c r="T319" s="1">
        <v>64.15</v>
      </c>
      <c r="U319" s="1">
        <v>1501.1</v>
      </c>
      <c r="V319" s="1">
        <v>23.65</v>
      </c>
      <c r="W319" s="1">
        <v>0</v>
      </c>
    </row>
    <row r="320" spans="4:23">
      <c r="D320" s="2">
        <v>42620.4794675926</v>
      </c>
      <c r="E320" s="1">
        <v>30196.7</v>
      </c>
      <c r="F320" s="1">
        <v>170212</v>
      </c>
      <c r="G320" s="1">
        <v>56213.9</v>
      </c>
      <c r="H320" s="1">
        <v>139888</v>
      </c>
      <c r="I320" s="1">
        <v>550.1</v>
      </c>
      <c r="J320" s="1">
        <v>1246</v>
      </c>
      <c r="K320" s="1">
        <v>16.42</v>
      </c>
      <c r="L320" s="1">
        <v>0</v>
      </c>
      <c r="O320" s="2">
        <v>42620.4794675926</v>
      </c>
      <c r="P320" s="1">
        <v>46.06</v>
      </c>
      <c r="Q320" s="1">
        <v>28892.5</v>
      </c>
      <c r="R320" s="1">
        <v>737.9</v>
      </c>
      <c r="S320" s="1">
        <v>19658.6</v>
      </c>
      <c r="T320" s="1">
        <v>63.91</v>
      </c>
      <c r="U320" s="1">
        <v>1505</v>
      </c>
      <c r="V320" s="1">
        <v>23.71</v>
      </c>
      <c r="W320" s="1">
        <v>0</v>
      </c>
    </row>
    <row r="321" spans="4:23">
      <c r="D321" s="2">
        <v>42620.4794791667</v>
      </c>
      <c r="E321" s="1">
        <v>18535.4</v>
      </c>
      <c r="F321" s="1">
        <v>197794</v>
      </c>
      <c r="G321" s="1">
        <v>51724.7</v>
      </c>
      <c r="H321" s="1">
        <v>152766</v>
      </c>
      <c r="I321" s="1">
        <v>366.9</v>
      </c>
      <c r="J321" s="1">
        <v>1325.8</v>
      </c>
      <c r="K321" s="1">
        <v>17.72</v>
      </c>
      <c r="L321" s="1">
        <v>0</v>
      </c>
      <c r="O321" s="2">
        <v>42620.4794791667</v>
      </c>
      <c r="P321" s="1">
        <v>47</v>
      </c>
      <c r="Q321" s="1">
        <v>26512.1</v>
      </c>
      <c r="R321" s="1">
        <v>751.9</v>
      </c>
      <c r="S321" s="1">
        <v>18123.5</v>
      </c>
      <c r="T321" s="1">
        <v>64</v>
      </c>
      <c r="U321" s="1">
        <v>1498</v>
      </c>
      <c r="V321" s="1">
        <v>21.76</v>
      </c>
      <c r="W321" s="1">
        <v>0</v>
      </c>
    </row>
    <row r="322" spans="4:23">
      <c r="D322" s="2">
        <v>42620.4794907407</v>
      </c>
      <c r="E322" s="1">
        <v>98874.1</v>
      </c>
      <c r="F322" s="1">
        <v>128992</v>
      </c>
      <c r="G322" s="1">
        <v>91868</v>
      </c>
      <c r="H322" s="1">
        <v>124132</v>
      </c>
      <c r="I322" s="1">
        <v>1102.1</v>
      </c>
      <c r="J322" s="1">
        <v>1064.1</v>
      </c>
      <c r="K322" s="1">
        <v>18.67</v>
      </c>
      <c r="L322" s="1">
        <v>0</v>
      </c>
      <c r="O322" s="2">
        <v>42620.4794907407</v>
      </c>
      <c r="P322" s="1">
        <v>45.19</v>
      </c>
      <c r="Q322" s="1">
        <v>26076.8</v>
      </c>
      <c r="R322" s="1">
        <v>723.1</v>
      </c>
      <c r="S322" s="1">
        <v>17785.8</v>
      </c>
      <c r="T322" s="1">
        <v>64</v>
      </c>
      <c r="U322" s="1">
        <v>1501.3</v>
      </c>
      <c r="V322" s="1">
        <v>21.4</v>
      </c>
      <c r="W322" s="1">
        <v>0</v>
      </c>
    </row>
    <row r="323" spans="4:23">
      <c r="D323" s="2">
        <v>42620.4795023148</v>
      </c>
      <c r="E323" s="1">
        <v>41206.2</v>
      </c>
      <c r="F323" s="1">
        <v>138894</v>
      </c>
      <c r="G323" s="1">
        <v>53802.9</v>
      </c>
      <c r="H323" s="1">
        <v>112094</v>
      </c>
      <c r="I323" s="1">
        <v>784.3</v>
      </c>
      <c r="J323" s="1">
        <v>1268.8</v>
      </c>
      <c r="K323" s="1">
        <v>14.75</v>
      </c>
      <c r="L323" s="1">
        <v>0</v>
      </c>
      <c r="O323" s="2">
        <v>42620.4795023148</v>
      </c>
      <c r="P323" s="1">
        <v>41.77</v>
      </c>
      <c r="Q323" s="1">
        <v>22083.8</v>
      </c>
      <c r="R323" s="1">
        <v>667.1</v>
      </c>
      <c r="S323" s="1">
        <v>15067.4</v>
      </c>
      <c r="T323" s="1">
        <v>64.12</v>
      </c>
      <c r="U323" s="1">
        <v>1500.8</v>
      </c>
      <c r="V323" s="1">
        <v>18.13</v>
      </c>
      <c r="W323" s="1">
        <v>0</v>
      </c>
    </row>
    <row r="324" spans="4:23">
      <c r="D324" s="2">
        <v>42620.4806018519</v>
      </c>
      <c r="E324" s="1">
        <v>34321.2</v>
      </c>
      <c r="F324" s="1">
        <v>119716</v>
      </c>
      <c r="G324" s="1">
        <v>49387.7</v>
      </c>
      <c r="H324" s="1">
        <v>100609</v>
      </c>
      <c r="I324" s="1">
        <v>711.6</v>
      </c>
      <c r="J324" s="1">
        <v>1218.5</v>
      </c>
      <c r="K324" s="1">
        <v>12.62</v>
      </c>
      <c r="L324" s="1">
        <v>0</v>
      </c>
      <c r="O324" s="2">
        <v>42620.4806018519</v>
      </c>
      <c r="P324" s="1">
        <v>112.4</v>
      </c>
      <c r="Q324" s="1">
        <v>50220</v>
      </c>
      <c r="R324" s="1">
        <v>1796</v>
      </c>
      <c r="S324" s="1">
        <v>34289.8</v>
      </c>
      <c r="T324" s="1">
        <v>64.1</v>
      </c>
      <c r="U324" s="1">
        <v>1499.7</v>
      </c>
      <c r="V324" s="1">
        <v>41.23</v>
      </c>
      <c r="W324" s="1">
        <v>0</v>
      </c>
    </row>
    <row r="325" spans="4:23">
      <c r="D325" s="2">
        <v>42620.4806134259</v>
      </c>
      <c r="E325" s="1">
        <v>29943.7</v>
      </c>
      <c r="F325" s="1">
        <v>191338</v>
      </c>
      <c r="G325" s="1">
        <v>55826.4</v>
      </c>
      <c r="H325" s="1">
        <v>147727</v>
      </c>
      <c r="I325" s="1">
        <v>549.2</v>
      </c>
      <c r="J325" s="1">
        <v>1326.3</v>
      </c>
      <c r="K325" s="1">
        <v>18.13</v>
      </c>
      <c r="L325" s="1">
        <v>0</v>
      </c>
      <c r="O325" s="2">
        <v>42620.4806134259</v>
      </c>
      <c r="P325" s="1">
        <v>55.34</v>
      </c>
      <c r="Q325" s="1">
        <v>26065.3</v>
      </c>
      <c r="R325" s="1">
        <v>886.3</v>
      </c>
      <c r="S325" s="1">
        <v>17818.6</v>
      </c>
      <c r="T325" s="1">
        <v>63.93</v>
      </c>
      <c r="U325" s="1">
        <v>1497.9</v>
      </c>
      <c r="V325" s="1">
        <v>21.4</v>
      </c>
      <c r="W325" s="1">
        <v>0</v>
      </c>
    </row>
    <row r="326" spans="4:23">
      <c r="D326" s="2">
        <v>42620.480625</v>
      </c>
      <c r="E326" s="1">
        <v>42498.7</v>
      </c>
      <c r="F326" s="1">
        <v>191731</v>
      </c>
      <c r="G326" s="1">
        <v>62028.4</v>
      </c>
      <c r="H326" s="1">
        <v>150293</v>
      </c>
      <c r="I326" s="1">
        <v>701.6</v>
      </c>
      <c r="J326" s="1">
        <v>1306.3</v>
      </c>
      <c r="K326" s="1">
        <v>19.19</v>
      </c>
      <c r="L326" s="1">
        <v>0</v>
      </c>
      <c r="O326" s="2">
        <v>42620.480625</v>
      </c>
      <c r="P326" s="1">
        <v>46.89</v>
      </c>
      <c r="Q326" s="1">
        <v>24643</v>
      </c>
      <c r="R326" s="1">
        <v>751.1</v>
      </c>
      <c r="S326" s="1">
        <v>16792.2</v>
      </c>
      <c r="T326" s="1">
        <v>63.92</v>
      </c>
      <c r="U326" s="1">
        <v>1502.7</v>
      </c>
      <c r="V326" s="1">
        <v>20.23</v>
      </c>
      <c r="W326" s="1">
        <v>0</v>
      </c>
    </row>
    <row r="327" spans="4:23">
      <c r="D327" s="2">
        <v>42620.4806365741</v>
      </c>
      <c r="E327" s="1">
        <v>30933.5</v>
      </c>
      <c r="F327" s="1">
        <v>199537</v>
      </c>
      <c r="G327" s="1">
        <v>58456.7</v>
      </c>
      <c r="H327" s="1">
        <v>156892</v>
      </c>
      <c r="I327" s="1">
        <v>541.9</v>
      </c>
      <c r="J327" s="1">
        <v>1302.3</v>
      </c>
      <c r="K327" s="1">
        <v>18.88</v>
      </c>
      <c r="L327" s="1">
        <v>0</v>
      </c>
      <c r="O327" s="2">
        <v>42620.4806365741</v>
      </c>
      <c r="P327" s="1">
        <v>54.78</v>
      </c>
      <c r="Q327" s="1">
        <v>30152.7</v>
      </c>
      <c r="R327" s="1">
        <v>876.3</v>
      </c>
      <c r="S327" s="1">
        <v>20594.8</v>
      </c>
      <c r="T327" s="1">
        <v>64.01</v>
      </c>
      <c r="U327" s="1">
        <v>1499.2</v>
      </c>
      <c r="V327" s="1">
        <v>24.75</v>
      </c>
      <c r="W327" s="1">
        <v>0</v>
      </c>
    </row>
    <row r="328" spans="4:23">
      <c r="D328" s="2">
        <v>42620.4806481482</v>
      </c>
      <c r="E328" s="1">
        <v>52962.1</v>
      </c>
      <c r="F328" s="1">
        <v>179046</v>
      </c>
      <c r="G328" s="1">
        <v>71364.4</v>
      </c>
      <c r="H328" s="1">
        <v>151510</v>
      </c>
      <c r="I328" s="1">
        <v>759.9</v>
      </c>
      <c r="J328" s="1">
        <v>1210.1</v>
      </c>
      <c r="K328" s="1">
        <v>19.01</v>
      </c>
      <c r="L328" s="1">
        <v>0</v>
      </c>
      <c r="O328" s="2">
        <v>42620.4806481482</v>
      </c>
      <c r="P328" s="1">
        <v>45.3</v>
      </c>
      <c r="Q328" s="1">
        <v>23279.1</v>
      </c>
      <c r="R328" s="1">
        <v>723.9</v>
      </c>
      <c r="S328" s="1">
        <v>15887.3</v>
      </c>
      <c r="T328" s="1">
        <v>64.08</v>
      </c>
      <c r="U328" s="1">
        <v>1500.4</v>
      </c>
      <c r="V328" s="1">
        <v>19.11</v>
      </c>
      <c r="W328" s="1">
        <v>0</v>
      </c>
    </row>
    <row r="329" spans="4:23">
      <c r="D329" s="2">
        <v>42620.4806597222</v>
      </c>
      <c r="E329" s="1">
        <v>79845.8</v>
      </c>
      <c r="F329" s="1">
        <v>127428</v>
      </c>
      <c r="G329" s="1">
        <v>87497.9</v>
      </c>
      <c r="H329" s="1">
        <v>128131</v>
      </c>
      <c r="I329" s="1">
        <v>934.4</v>
      </c>
      <c r="J329" s="1">
        <v>1018.4</v>
      </c>
      <c r="K329" s="1">
        <v>16.98</v>
      </c>
      <c r="L329" s="1">
        <v>0</v>
      </c>
      <c r="O329" s="2">
        <v>42620.4806597222</v>
      </c>
      <c r="P329" s="1">
        <v>41.33</v>
      </c>
      <c r="Q329" s="1">
        <v>23610.2</v>
      </c>
      <c r="R329" s="1">
        <v>662</v>
      </c>
      <c r="S329" s="1">
        <v>16105.6</v>
      </c>
      <c r="T329" s="1">
        <v>63.93</v>
      </c>
      <c r="U329" s="1">
        <v>1501.2</v>
      </c>
      <c r="V329" s="1">
        <v>19.38</v>
      </c>
      <c r="W329" s="1">
        <v>0</v>
      </c>
    </row>
    <row r="330" spans="4:23">
      <c r="D330" s="2">
        <v>42620.4806712963</v>
      </c>
      <c r="E330" s="1">
        <v>65458.6</v>
      </c>
      <c r="F330" s="1">
        <v>136418</v>
      </c>
      <c r="G330" s="1">
        <v>76009.4</v>
      </c>
      <c r="H330" s="1">
        <v>127580</v>
      </c>
      <c r="I330" s="1">
        <v>881.9</v>
      </c>
      <c r="J330" s="1">
        <v>1094.9</v>
      </c>
      <c r="K330" s="1">
        <v>16.54</v>
      </c>
      <c r="L330" s="1">
        <v>0</v>
      </c>
      <c r="O330" s="2">
        <v>42620.4806712963</v>
      </c>
      <c r="P330" s="1">
        <v>47.52</v>
      </c>
      <c r="Q330" s="1">
        <v>27197.1</v>
      </c>
      <c r="R330" s="1">
        <v>760.2</v>
      </c>
      <c r="S330" s="1">
        <v>18517.6</v>
      </c>
      <c r="T330" s="1">
        <v>64</v>
      </c>
      <c r="U330" s="1">
        <v>1504</v>
      </c>
      <c r="V330" s="1">
        <v>22.32</v>
      </c>
      <c r="W330" s="1">
        <v>0</v>
      </c>
    </row>
    <row r="331" spans="4:23">
      <c r="D331" s="2">
        <v>42620.4806828704</v>
      </c>
      <c r="E331" s="1">
        <v>67014.4</v>
      </c>
      <c r="F331" s="1">
        <v>106198</v>
      </c>
      <c r="G331" s="1">
        <v>69344.3</v>
      </c>
      <c r="H331" s="1">
        <v>105096</v>
      </c>
      <c r="I331" s="1">
        <v>989.6</v>
      </c>
      <c r="J331" s="1">
        <v>1034.7</v>
      </c>
      <c r="K331" s="1">
        <v>14.19</v>
      </c>
      <c r="L331" s="1">
        <v>0</v>
      </c>
      <c r="O331" s="2">
        <v>42620.4806828704</v>
      </c>
      <c r="P331" s="1">
        <v>45.41</v>
      </c>
      <c r="Q331" s="1">
        <v>25887.9</v>
      </c>
      <c r="R331" s="1">
        <v>726.5</v>
      </c>
      <c r="S331" s="1">
        <v>17669.2</v>
      </c>
      <c r="T331" s="1">
        <v>64</v>
      </c>
      <c r="U331" s="1">
        <v>1500.3</v>
      </c>
      <c r="V331" s="1">
        <v>21.24</v>
      </c>
      <c r="W331" s="1">
        <v>0</v>
      </c>
    </row>
    <row r="332" spans="4:23">
      <c r="D332" s="2">
        <v>42620.4806944444</v>
      </c>
      <c r="E332" s="1">
        <v>52580.2</v>
      </c>
      <c r="F332" s="1">
        <v>99882.6</v>
      </c>
      <c r="G332" s="1">
        <v>58209.2</v>
      </c>
      <c r="H332" s="1">
        <v>95310.8</v>
      </c>
      <c r="I332" s="1">
        <v>925</v>
      </c>
      <c r="J332" s="1">
        <v>1073.1</v>
      </c>
      <c r="K332" s="1">
        <v>12.49</v>
      </c>
      <c r="L332" s="1">
        <v>0</v>
      </c>
      <c r="O332" s="2">
        <v>42620.4806944444</v>
      </c>
      <c r="P332" s="1">
        <v>35.4</v>
      </c>
      <c r="Q332" s="1">
        <v>24563.5</v>
      </c>
      <c r="R332" s="1">
        <v>566.4</v>
      </c>
      <c r="S332" s="1">
        <v>16760</v>
      </c>
      <c r="T332" s="1">
        <v>64</v>
      </c>
      <c r="U332" s="1">
        <v>1500.8</v>
      </c>
      <c r="V332" s="1">
        <v>20.15</v>
      </c>
      <c r="W332" s="1">
        <v>0</v>
      </c>
    </row>
    <row r="333" spans="4:23">
      <c r="D333" s="2">
        <v>42620.4807060185</v>
      </c>
      <c r="E333" s="1">
        <v>71441.4</v>
      </c>
      <c r="F333" s="1">
        <v>94984.9</v>
      </c>
      <c r="G333" s="1">
        <v>65420.8</v>
      </c>
      <c r="H333" s="1">
        <v>94031</v>
      </c>
      <c r="I333" s="1">
        <v>1118.2</v>
      </c>
      <c r="J333" s="1">
        <v>1034.4</v>
      </c>
      <c r="K333" s="1">
        <v>13.63</v>
      </c>
      <c r="L333" s="1">
        <v>0</v>
      </c>
      <c r="O333" s="2">
        <v>42620.4807060185</v>
      </c>
      <c r="P333" s="1">
        <v>11.82</v>
      </c>
      <c r="Q333" s="1">
        <v>11504.5</v>
      </c>
      <c r="R333" s="1">
        <v>189.2</v>
      </c>
      <c r="S333" s="1">
        <v>7830.3</v>
      </c>
      <c r="T333" s="1">
        <v>64</v>
      </c>
      <c r="U333" s="1">
        <v>1504.5</v>
      </c>
      <c r="V333" s="1">
        <v>9.43</v>
      </c>
      <c r="W333" s="1">
        <v>0</v>
      </c>
    </row>
    <row r="334" spans="4:23">
      <c r="D334" s="2">
        <v>42620.4807175926</v>
      </c>
      <c r="E334" s="1">
        <v>45352.3</v>
      </c>
      <c r="F334" s="1">
        <v>120946</v>
      </c>
      <c r="G334" s="1">
        <v>47893.8</v>
      </c>
      <c r="H334" s="1">
        <v>100348</v>
      </c>
      <c r="I334" s="1">
        <v>969.7</v>
      </c>
      <c r="J334" s="1">
        <v>1234.2</v>
      </c>
      <c r="K334" s="1">
        <v>13.62</v>
      </c>
      <c r="L334" s="1">
        <v>0</v>
      </c>
      <c r="O334" s="2">
        <v>42620.4807175926</v>
      </c>
      <c r="P334" s="1">
        <v>8</v>
      </c>
      <c r="Q334" s="1">
        <v>5481.3</v>
      </c>
      <c r="R334" s="1">
        <v>126.9</v>
      </c>
      <c r="S334" s="1">
        <v>3735.7</v>
      </c>
      <c r="T334" s="1">
        <v>64.57</v>
      </c>
      <c r="U334" s="1">
        <v>1502.5</v>
      </c>
      <c r="V334" s="1">
        <v>4.5</v>
      </c>
      <c r="W334" s="1">
        <v>0</v>
      </c>
    </row>
    <row r="335" spans="4:23">
      <c r="D335" s="2">
        <v>42620.4807291667</v>
      </c>
      <c r="E335" s="1">
        <v>36804.9</v>
      </c>
      <c r="F335" s="1">
        <v>146997</v>
      </c>
      <c r="G335" s="1">
        <v>46095.2</v>
      </c>
      <c r="H335" s="1">
        <v>117459</v>
      </c>
      <c r="I335" s="1">
        <v>817.6</v>
      </c>
      <c r="J335" s="1">
        <v>1281.5</v>
      </c>
      <c r="K335" s="1">
        <v>15.06</v>
      </c>
      <c r="L335" s="1">
        <v>0</v>
      </c>
      <c r="O335" s="2">
        <v>42620.4807291667</v>
      </c>
      <c r="P335" s="1">
        <v>80.46</v>
      </c>
      <c r="Q335" s="1">
        <v>50499.8</v>
      </c>
      <c r="R335" s="1">
        <v>1288.2</v>
      </c>
      <c r="S335" s="1">
        <v>34430.9</v>
      </c>
      <c r="T335" s="1">
        <v>63.96</v>
      </c>
      <c r="U335" s="1">
        <v>1501.9</v>
      </c>
      <c r="V335" s="1">
        <v>41.44</v>
      </c>
      <c r="W335" s="1">
        <v>0</v>
      </c>
    </row>
    <row r="336" spans="4:23">
      <c r="D336" s="2">
        <v>42620.4807407407</v>
      </c>
      <c r="E336" s="1">
        <v>27013.6</v>
      </c>
      <c r="F336" s="1">
        <v>147132</v>
      </c>
      <c r="G336" s="1">
        <v>45522.9</v>
      </c>
      <c r="H336" s="1">
        <v>113549</v>
      </c>
      <c r="I336" s="1">
        <v>607.6</v>
      </c>
      <c r="J336" s="1">
        <v>1326.9</v>
      </c>
      <c r="K336" s="1">
        <v>14.27</v>
      </c>
      <c r="L336" s="1">
        <v>0</v>
      </c>
      <c r="O336" s="2">
        <v>42620.4807407407</v>
      </c>
      <c r="P336" s="1">
        <v>50.65</v>
      </c>
      <c r="Q336" s="1">
        <v>32409.2</v>
      </c>
      <c r="R336" s="1">
        <v>810.3</v>
      </c>
      <c r="S336" s="1">
        <v>22091.7</v>
      </c>
      <c r="T336" s="1">
        <v>64.01</v>
      </c>
      <c r="U336" s="1">
        <v>1502.2</v>
      </c>
      <c r="V336" s="1">
        <v>26.59</v>
      </c>
      <c r="W336" s="1">
        <v>0</v>
      </c>
    </row>
    <row r="337" spans="4:23">
      <c r="D337" s="2">
        <v>42620.4807523148</v>
      </c>
      <c r="E337" s="1">
        <v>63533.8</v>
      </c>
      <c r="F337" s="1">
        <v>115040</v>
      </c>
      <c r="G337" s="1">
        <v>66085.5</v>
      </c>
      <c r="H337" s="1">
        <v>103754</v>
      </c>
      <c r="I337" s="1">
        <v>984.5</v>
      </c>
      <c r="J337" s="1">
        <v>1135.4</v>
      </c>
      <c r="K337" s="1">
        <v>14.63</v>
      </c>
      <c r="L337" s="1">
        <v>0</v>
      </c>
      <c r="O337" s="2">
        <v>42620.4807523148</v>
      </c>
      <c r="P337" s="1">
        <v>43.16</v>
      </c>
      <c r="Q337" s="1">
        <v>35206.2</v>
      </c>
      <c r="R337" s="1">
        <v>690.6</v>
      </c>
      <c r="S337" s="1">
        <v>23957.5</v>
      </c>
      <c r="T337" s="1">
        <v>64</v>
      </c>
      <c r="U337" s="1">
        <v>1504.8</v>
      </c>
      <c r="V337" s="1">
        <v>28.88</v>
      </c>
      <c r="W337" s="1">
        <v>0</v>
      </c>
    </row>
    <row r="338" spans="4:23">
      <c r="D338" s="2">
        <v>42620.4807638889</v>
      </c>
      <c r="E338" s="1">
        <v>39085.6</v>
      </c>
      <c r="F338" s="1">
        <v>130266</v>
      </c>
      <c r="G338" s="1">
        <v>54459.3</v>
      </c>
      <c r="H338" s="1">
        <v>110258</v>
      </c>
      <c r="I338" s="1">
        <v>734.9</v>
      </c>
      <c r="J338" s="1">
        <v>1209.8</v>
      </c>
      <c r="K338" s="1">
        <v>13.87</v>
      </c>
      <c r="L338" s="1">
        <v>0</v>
      </c>
      <c r="O338" s="2">
        <v>42620.4807638889</v>
      </c>
      <c r="P338" s="1">
        <v>50.15</v>
      </c>
      <c r="Q338" s="1">
        <v>38916.3</v>
      </c>
      <c r="R338" s="1">
        <v>801.6</v>
      </c>
      <c r="S338" s="1">
        <v>26525.9</v>
      </c>
      <c r="T338" s="1">
        <v>64.06</v>
      </c>
      <c r="U338" s="1">
        <v>1502.3</v>
      </c>
      <c r="V338" s="1">
        <v>31.92</v>
      </c>
      <c r="W338" s="1">
        <v>0</v>
      </c>
    </row>
    <row r="339" spans="4:23">
      <c r="D339" s="2">
        <v>42620.480775463</v>
      </c>
      <c r="E339" s="1">
        <v>31362.1</v>
      </c>
      <c r="F339" s="1">
        <v>146789</v>
      </c>
      <c r="G339" s="1">
        <v>50310.1</v>
      </c>
      <c r="H339" s="1">
        <v>115563</v>
      </c>
      <c r="I339" s="1">
        <v>638.3</v>
      </c>
      <c r="J339" s="1">
        <v>1300.7</v>
      </c>
      <c r="K339" s="1">
        <v>14.59</v>
      </c>
      <c r="L339" s="1">
        <v>0</v>
      </c>
      <c r="O339" s="2">
        <v>42620.480775463</v>
      </c>
      <c r="P339" s="1">
        <v>20.19</v>
      </c>
      <c r="Q339" s="1">
        <v>12068.9</v>
      </c>
      <c r="R339" s="1">
        <v>323</v>
      </c>
      <c r="S339" s="1">
        <v>8229.5</v>
      </c>
      <c r="T339" s="1">
        <v>64.01</v>
      </c>
      <c r="U339" s="1">
        <v>1501.7</v>
      </c>
      <c r="V339" s="1">
        <v>9.9</v>
      </c>
      <c r="W339" s="1">
        <v>0</v>
      </c>
    </row>
    <row r="340" spans="4:23">
      <c r="D340" s="2">
        <v>42620.480787037</v>
      </c>
      <c r="E340" s="1">
        <v>45519.1</v>
      </c>
      <c r="F340" s="1">
        <v>129867</v>
      </c>
      <c r="G340" s="1">
        <v>54407.9</v>
      </c>
      <c r="H340" s="1">
        <v>106657</v>
      </c>
      <c r="I340" s="1">
        <v>856.7</v>
      </c>
      <c r="J340" s="1">
        <v>1246.8</v>
      </c>
      <c r="K340" s="1">
        <v>14.37</v>
      </c>
      <c r="L340" s="1">
        <v>0</v>
      </c>
      <c r="O340" s="2">
        <v>42620.480787037</v>
      </c>
      <c r="P340" s="1">
        <v>25.42</v>
      </c>
      <c r="Q340" s="1">
        <v>16188.5</v>
      </c>
      <c r="R340" s="1">
        <v>406.7</v>
      </c>
      <c r="S340" s="1">
        <v>11035.8</v>
      </c>
      <c r="T340" s="1">
        <v>64.01</v>
      </c>
      <c r="U340" s="1">
        <v>1502.1</v>
      </c>
      <c r="V340" s="1">
        <v>13.28</v>
      </c>
      <c r="W340" s="1">
        <v>0</v>
      </c>
    </row>
    <row r="341" spans="4:23">
      <c r="D341" s="2">
        <v>42620.4807986111</v>
      </c>
      <c r="E341" s="1">
        <v>26891.7</v>
      </c>
      <c r="F341" s="1">
        <v>132160</v>
      </c>
      <c r="G341" s="1">
        <v>39722</v>
      </c>
      <c r="H341" s="1">
        <v>102736</v>
      </c>
      <c r="I341" s="1">
        <v>693.2</v>
      </c>
      <c r="J341" s="1">
        <v>1317.3</v>
      </c>
      <c r="K341" s="1">
        <v>13.03</v>
      </c>
      <c r="L341" s="1">
        <v>0</v>
      </c>
      <c r="O341" s="2">
        <v>42620.4807986111</v>
      </c>
      <c r="P341" s="1">
        <v>34.7</v>
      </c>
      <c r="Q341" s="1">
        <v>24172.1</v>
      </c>
      <c r="R341" s="1">
        <v>554.8</v>
      </c>
      <c r="S341" s="1">
        <v>16484</v>
      </c>
      <c r="T341" s="1">
        <v>64.04</v>
      </c>
      <c r="U341" s="1">
        <v>1501.6</v>
      </c>
      <c r="V341" s="1">
        <v>19.83</v>
      </c>
      <c r="W341" s="1">
        <v>0</v>
      </c>
    </row>
    <row r="342" spans="4:23">
      <c r="D342" s="2">
        <v>42620.4808101852</v>
      </c>
      <c r="E342" s="1">
        <v>31380.4</v>
      </c>
      <c r="F342" s="1">
        <v>133878</v>
      </c>
      <c r="G342" s="1">
        <v>43454.1</v>
      </c>
      <c r="H342" s="1">
        <v>106306</v>
      </c>
      <c r="I342" s="1">
        <v>739.5</v>
      </c>
      <c r="J342" s="1">
        <v>1289.6</v>
      </c>
      <c r="K342" s="1">
        <v>13.54</v>
      </c>
      <c r="L342" s="1">
        <v>0</v>
      </c>
      <c r="O342" s="2">
        <v>42620.4808101852</v>
      </c>
      <c r="P342" s="1">
        <v>49.1</v>
      </c>
      <c r="Q342" s="1">
        <v>39342</v>
      </c>
      <c r="R342" s="1">
        <v>784.6</v>
      </c>
      <c r="S342" s="1">
        <v>26744.1</v>
      </c>
      <c r="T342" s="1">
        <v>64.08</v>
      </c>
      <c r="U342" s="1">
        <v>1506.4</v>
      </c>
      <c r="V342" s="1">
        <v>32.27</v>
      </c>
      <c r="W342" s="1">
        <v>0</v>
      </c>
    </row>
    <row r="343" spans="4:23">
      <c r="D343" s="2">
        <v>42620.4819212963</v>
      </c>
      <c r="E343" s="1">
        <v>38699.1</v>
      </c>
      <c r="F343" s="1">
        <v>154842</v>
      </c>
      <c r="G343" s="1">
        <v>51586.5</v>
      </c>
      <c r="H343" s="1">
        <v>123952</v>
      </c>
      <c r="I343" s="1">
        <v>768.2</v>
      </c>
      <c r="J343" s="1">
        <v>1279.2</v>
      </c>
      <c r="K343" s="1">
        <v>15.85</v>
      </c>
      <c r="L343" s="1">
        <v>0</v>
      </c>
      <c r="O343" s="2">
        <v>42620.4819212963</v>
      </c>
      <c r="P343" s="1">
        <v>53.99</v>
      </c>
      <c r="Q343" s="1">
        <v>26095.4</v>
      </c>
      <c r="R343" s="1">
        <v>863.8</v>
      </c>
      <c r="S343" s="1">
        <v>17824</v>
      </c>
      <c r="T343" s="1">
        <v>64</v>
      </c>
      <c r="U343" s="1">
        <v>1499.2</v>
      </c>
      <c r="V343" s="1">
        <v>21.42</v>
      </c>
      <c r="W343" s="1">
        <v>0</v>
      </c>
    </row>
    <row r="344" spans="4:23">
      <c r="D344" s="2">
        <v>42620.4819328704</v>
      </c>
      <c r="E344" s="1">
        <v>53742.4</v>
      </c>
      <c r="F344" s="1">
        <v>144728</v>
      </c>
      <c r="G344" s="1">
        <v>60570.4</v>
      </c>
      <c r="H344" s="1">
        <v>120833</v>
      </c>
      <c r="I344" s="1">
        <v>908.6</v>
      </c>
      <c r="J344" s="1">
        <v>1226.5</v>
      </c>
      <c r="K344" s="1">
        <v>16.26</v>
      </c>
      <c r="L344" s="1">
        <v>0</v>
      </c>
      <c r="O344" s="2">
        <v>42620.4819328704</v>
      </c>
      <c r="P344" s="1">
        <v>54.44</v>
      </c>
      <c r="Q344" s="1">
        <v>25007.5</v>
      </c>
      <c r="R344" s="1">
        <v>871</v>
      </c>
      <c r="S344" s="1">
        <v>17086.9</v>
      </c>
      <c r="T344" s="1">
        <v>64.01</v>
      </c>
      <c r="U344" s="1">
        <v>1498.7</v>
      </c>
      <c r="V344" s="1">
        <v>20.53</v>
      </c>
      <c r="W344" s="1">
        <v>0</v>
      </c>
    </row>
    <row r="345" spans="4:23">
      <c r="D345" s="2">
        <v>42620.4819444444</v>
      </c>
      <c r="E345" s="1">
        <v>53071</v>
      </c>
      <c r="F345" s="1">
        <v>193345</v>
      </c>
      <c r="G345" s="1">
        <v>67873.4</v>
      </c>
      <c r="H345" s="1">
        <v>156043</v>
      </c>
      <c r="I345" s="1">
        <v>800.7</v>
      </c>
      <c r="J345" s="1">
        <v>1268.8</v>
      </c>
      <c r="K345" s="1">
        <v>20.19</v>
      </c>
      <c r="L345" s="1">
        <v>0</v>
      </c>
      <c r="O345" s="2">
        <v>42620.4819444444</v>
      </c>
      <c r="P345" s="1">
        <v>36.27</v>
      </c>
      <c r="Q345" s="1">
        <v>16653.8</v>
      </c>
      <c r="R345" s="1">
        <v>580.1</v>
      </c>
      <c r="S345" s="1">
        <v>11374</v>
      </c>
      <c r="T345" s="1">
        <v>64.02</v>
      </c>
      <c r="U345" s="1">
        <v>1499.3</v>
      </c>
      <c r="V345" s="1">
        <v>13.67</v>
      </c>
      <c r="W345" s="1">
        <v>0</v>
      </c>
    </row>
    <row r="346" spans="4:23">
      <c r="D346" s="2">
        <v>42620.4819560185</v>
      </c>
      <c r="E346" s="1">
        <v>46052.9</v>
      </c>
      <c r="F346" s="1">
        <v>293783</v>
      </c>
      <c r="G346" s="1">
        <v>88700.4</v>
      </c>
      <c r="H346" s="1">
        <v>225357</v>
      </c>
      <c r="I346" s="1">
        <v>531.7</v>
      </c>
      <c r="J346" s="1">
        <v>1334.9</v>
      </c>
      <c r="K346" s="1">
        <v>27.84</v>
      </c>
      <c r="L346" s="1">
        <v>0</v>
      </c>
      <c r="O346" s="2">
        <v>42620.4819560185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</row>
    <row r="347" spans="4:23">
      <c r="D347" s="2">
        <v>42620.4819675926</v>
      </c>
      <c r="E347" s="1">
        <v>83360.1</v>
      </c>
      <c r="F347" s="1">
        <v>223090</v>
      </c>
      <c r="G347" s="1">
        <v>105821</v>
      </c>
      <c r="H347" s="1">
        <v>188365</v>
      </c>
      <c r="I347" s="1">
        <v>806.6</v>
      </c>
      <c r="J347" s="1">
        <v>1212.8</v>
      </c>
      <c r="K347" s="1">
        <v>25.1</v>
      </c>
      <c r="L347" s="1">
        <v>0</v>
      </c>
      <c r="O347" s="2">
        <v>42620.4819675926</v>
      </c>
      <c r="P347" s="1">
        <v>12.48</v>
      </c>
      <c r="Q347" s="1">
        <v>5171.6</v>
      </c>
      <c r="R347" s="1">
        <v>199.7</v>
      </c>
      <c r="S347" s="1">
        <v>3535.2</v>
      </c>
      <c r="T347" s="1">
        <v>64</v>
      </c>
      <c r="U347" s="1">
        <v>1498</v>
      </c>
      <c r="V347" s="1">
        <v>4.25</v>
      </c>
      <c r="W347" s="1">
        <v>0</v>
      </c>
    </row>
    <row r="348" spans="4:23">
      <c r="D348" s="2">
        <v>42620.4819791667</v>
      </c>
      <c r="E348" s="1">
        <v>51329.4</v>
      </c>
      <c r="F348" s="1">
        <v>210054</v>
      </c>
      <c r="G348" s="1">
        <v>74420</v>
      </c>
      <c r="H348" s="1">
        <v>169142</v>
      </c>
      <c r="I348" s="1">
        <v>706.3</v>
      </c>
      <c r="J348" s="1">
        <v>1271.7</v>
      </c>
      <c r="K348" s="1">
        <v>21.41</v>
      </c>
      <c r="L348" s="1">
        <v>0</v>
      </c>
      <c r="O348" s="2">
        <v>42620.4819791667</v>
      </c>
      <c r="P348" s="1">
        <v>76.72</v>
      </c>
      <c r="Q348" s="1">
        <v>39033.4</v>
      </c>
      <c r="R348" s="1">
        <v>1226.9</v>
      </c>
      <c r="S348" s="1">
        <v>26643.5</v>
      </c>
      <c r="T348" s="1">
        <v>64.04</v>
      </c>
      <c r="U348" s="1">
        <v>1500.2</v>
      </c>
      <c r="V348" s="1">
        <v>32.04</v>
      </c>
      <c r="W348" s="1">
        <v>0</v>
      </c>
    </row>
    <row r="349" spans="4:23">
      <c r="D349" s="2">
        <v>42620.4819907407</v>
      </c>
      <c r="E349" s="1">
        <v>48768.6</v>
      </c>
      <c r="F349" s="1">
        <v>171004</v>
      </c>
      <c r="G349" s="1">
        <v>66573.4</v>
      </c>
      <c r="H349" s="1">
        <v>141538</v>
      </c>
      <c r="I349" s="1">
        <v>750.1</v>
      </c>
      <c r="J349" s="1">
        <v>1237.2</v>
      </c>
      <c r="K349" s="1">
        <v>18</v>
      </c>
      <c r="L349" s="1">
        <v>0</v>
      </c>
      <c r="O349" s="2">
        <v>42620.4819907407</v>
      </c>
      <c r="P349" s="1">
        <v>37.88</v>
      </c>
      <c r="Q349" s="1">
        <v>20999</v>
      </c>
      <c r="R349" s="1">
        <v>606</v>
      </c>
      <c r="S349" s="1">
        <v>14326</v>
      </c>
      <c r="T349" s="1">
        <v>64.02</v>
      </c>
      <c r="U349" s="1">
        <v>1501</v>
      </c>
      <c r="V349" s="1">
        <v>17.23</v>
      </c>
      <c r="W349" s="1">
        <v>0</v>
      </c>
    </row>
    <row r="350" spans="4:23">
      <c r="D350" s="2">
        <v>42620.4820023148</v>
      </c>
      <c r="E350" s="1">
        <v>35340.2</v>
      </c>
      <c r="F350" s="1">
        <v>182943</v>
      </c>
      <c r="G350" s="1">
        <v>52648.4</v>
      </c>
      <c r="H350" s="1">
        <v>143016</v>
      </c>
      <c r="I350" s="1">
        <v>687.4</v>
      </c>
      <c r="J350" s="1">
        <v>1309.9</v>
      </c>
      <c r="K350" s="1">
        <v>17.88</v>
      </c>
      <c r="L350" s="1">
        <v>0</v>
      </c>
      <c r="O350" s="2">
        <v>42620.4820023148</v>
      </c>
      <c r="P350" s="1">
        <v>18.74</v>
      </c>
      <c r="Q350" s="1">
        <v>7717.4</v>
      </c>
      <c r="R350" s="1">
        <v>299.8</v>
      </c>
      <c r="S350" s="1">
        <v>5275.5</v>
      </c>
      <c r="T350" s="1">
        <v>64.01</v>
      </c>
      <c r="U350" s="1">
        <v>1498</v>
      </c>
      <c r="V350" s="1">
        <v>6.34</v>
      </c>
      <c r="W350" s="1">
        <v>0</v>
      </c>
    </row>
    <row r="351" spans="4:23">
      <c r="D351" s="2">
        <v>42620.4820138889</v>
      </c>
      <c r="E351" s="1">
        <v>31164.7</v>
      </c>
      <c r="F351" s="1">
        <v>138144</v>
      </c>
      <c r="G351" s="1">
        <v>51084.4</v>
      </c>
      <c r="H351" s="1">
        <v>115403</v>
      </c>
      <c r="I351" s="1">
        <v>624.7</v>
      </c>
      <c r="J351" s="1">
        <v>1225.8</v>
      </c>
      <c r="K351" s="1">
        <v>13.87</v>
      </c>
      <c r="L351" s="1">
        <v>0</v>
      </c>
      <c r="O351" s="2">
        <v>42620.4820138889</v>
      </c>
      <c r="P351" s="1">
        <v>17.3</v>
      </c>
      <c r="Q351" s="1">
        <v>7750.8</v>
      </c>
      <c r="R351" s="1">
        <v>276.5</v>
      </c>
      <c r="S351" s="1">
        <v>5294.6</v>
      </c>
      <c r="T351" s="1">
        <v>64.06</v>
      </c>
      <c r="U351" s="1">
        <v>1499</v>
      </c>
      <c r="V351" s="1">
        <v>6.36</v>
      </c>
      <c r="W351" s="1">
        <v>0</v>
      </c>
    </row>
    <row r="352" spans="4:23">
      <c r="D352" s="2">
        <v>42620.482025463</v>
      </c>
      <c r="E352" s="1">
        <v>92114.8</v>
      </c>
      <c r="F352" s="1">
        <v>124951</v>
      </c>
      <c r="G352" s="1">
        <v>88542.8</v>
      </c>
      <c r="H352" s="1">
        <v>123455</v>
      </c>
      <c r="I352" s="1">
        <v>1065.3</v>
      </c>
      <c r="J352" s="1">
        <v>1036.4</v>
      </c>
      <c r="K352" s="1">
        <v>17.78</v>
      </c>
      <c r="L352" s="1">
        <v>0</v>
      </c>
      <c r="O352" s="2">
        <v>42620.482025463</v>
      </c>
      <c r="P352" s="1">
        <v>37.75</v>
      </c>
      <c r="Q352" s="1">
        <v>19748.4</v>
      </c>
      <c r="R352" s="1">
        <v>603.8</v>
      </c>
      <c r="S352" s="1">
        <v>13456.3</v>
      </c>
      <c r="T352" s="1">
        <v>64.02</v>
      </c>
      <c r="U352" s="1">
        <v>1502.8</v>
      </c>
      <c r="V352" s="1">
        <v>16.21</v>
      </c>
      <c r="W352" s="1">
        <v>0</v>
      </c>
    </row>
    <row r="353" spans="4:23">
      <c r="D353" s="2">
        <v>42620.482037037</v>
      </c>
      <c r="E353" s="1">
        <v>25321.6</v>
      </c>
      <c r="F353" s="1">
        <v>190552</v>
      </c>
      <c r="G353" s="1">
        <v>51286.3</v>
      </c>
      <c r="H353" s="1">
        <v>146801</v>
      </c>
      <c r="I353" s="1">
        <v>505.6</v>
      </c>
      <c r="J353" s="1">
        <v>1329.2</v>
      </c>
      <c r="K353" s="1">
        <v>17.68</v>
      </c>
      <c r="L353" s="1">
        <v>0</v>
      </c>
      <c r="O353" s="2">
        <v>42620.482037037</v>
      </c>
      <c r="P353" s="1">
        <v>51.76</v>
      </c>
      <c r="Q353" s="1">
        <v>26428.3</v>
      </c>
      <c r="R353" s="1">
        <v>827.9</v>
      </c>
      <c r="S353" s="1">
        <v>18062.9</v>
      </c>
      <c r="T353" s="1">
        <v>64.02</v>
      </c>
      <c r="U353" s="1">
        <v>1498.2</v>
      </c>
      <c r="V353" s="1">
        <v>21.69</v>
      </c>
      <c r="W353" s="1">
        <v>0</v>
      </c>
    </row>
    <row r="354" spans="4:23">
      <c r="D354" s="2">
        <v>42620.4820486111</v>
      </c>
      <c r="E354" s="1">
        <v>26423.7</v>
      </c>
      <c r="F354" s="1">
        <v>180466</v>
      </c>
      <c r="G354" s="1">
        <v>58630.2</v>
      </c>
      <c r="H354" s="1">
        <v>140361</v>
      </c>
      <c r="I354" s="1">
        <v>461.5</v>
      </c>
      <c r="J354" s="1">
        <v>1316.6</v>
      </c>
      <c r="K354" s="1">
        <v>16.95</v>
      </c>
      <c r="L354" s="1">
        <v>0</v>
      </c>
      <c r="O354" s="2">
        <v>42620.4820486111</v>
      </c>
      <c r="P354" s="1">
        <v>23.44</v>
      </c>
      <c r="Q354" s="1">
        <v>8113.9</v>
      </c>
      <c r="R354" s="1">
        <v>375</v>
      </c>
      <c r="S354" s="1">
        <v>5552.8</v>
      </c>
      <c r="T354" s="1">
        <v>64</v>
      </c>
      <c r="U354" s="1">
        <v>1496.3</v>
      </c>
      <c r="V354" s="1">
        <v>6.67</v>
      </c>
      <c r="W354" s="1">
        <v>0</v>
      </c>
    </row>
    <row r="355" spans="4:23">
      <c r="D355" s="2">
        <v>42620.4820601852</v>
      </c>
      <c r="E355" s="1">
        <v>33415.8</v>
      </c>
      <c r="F355" s="1">
        <v>152674</v>
      </c>
      <c r="G355" s="1">
        <v>55539</v>
      </c>
      <c r="H355" s="1">
        <v>123038</v>
      </c>
      <c r="I355" s="1">
        <v>616.1</v>
      </c>
      <c r="J355" s="1">
        <v>1270.6</v>
      </c>
      <c r="K355" s="1">
        <v>15.24</v>
      </c>
      <c r="L355" s="1">
        <v>0</v>
      </c>
      <c r="O355" s="2">
        <v>42620.4820601852</v>
      </c>
      <c r="P355" s="1">
        <v>76</v>
      </c>
      <c r="Q355" s="1">
        <v>19072.6</v>
      </c>
      <c r="R355" s="1">
        <v>1214.4</v>
      </c>
      <c r="S355" s="1">
        <v>13099.7</v>
      </c>
      <c r="T355" s="1">
        <v>64.08</v>
      </c>
      <c r="U355" s="1">
        <v>1490.9</v>
      </c>
      <c r="V355" s="1">
        <v>15.69</v>
      </c>
      <c r="W355" s="1">
        <v>0</v>
      </c>
    </row>
    <row r="356" spans="4:23">
      <c r="D356" s="2">
        <v>42620.4820717593</v>
      </c>
      <c r="E356" s="1">
        <v>27551.3</v>
      </c>
      <c r="F356" s="1">
        <v>90224.8</v>
      </c>
      <c r="G356" s="1">
        <v>37455.4</v>
      </c>
      <c r="H356" s="1">
        <v>75718.8</v>
      </c>
      <c r="I356" s="1">
        <v>753.2</v>
      </c>
      <c r="J356" s="1">
        <v>1220.2</v>
      </c>
      <c r="K356" s="1">
        <v>9.65</v>
      </c>
      <c r="L356" s="1">
        <v>0</v>
      </c>
      <c r="O356" s="2">
        <v>42620.4820717593</v>
      </c>
      <c r="P356" s="1">
        <v>75.18</v>
      </c>
      <c r="Q356" s="1">
        <v>28755</v>
      </c>
      <c r="R356" s="1">
        <v>1202.6</v>
      </c>
      <c r="S356" s="1">
        <v>19664.7</v>
      </c>
      <c r="T356" s="1">
        <v>64.01</v>
      </c>
      <c r="U356" s="1">
        <v>1497.4</v>
      </c>
      <c r="V356" s="1">
        <v>23.62</v>
      </c>
      <c r="W356" s="1">
        <v>0</v>
      </c>
    </row>
    <row r="357" spans="4:23">
      <c r="D357" s="2">
        <v>42620.4820833333</v>
      </c>
      <c r="E357" s="1">
        <v>22536.5</v>
      </c>
      <c r="F357" s="1">
        <v>96207.6</v>
      </c>
      <c r="G357" s="1">
        <v>31268.8</v>
      </c>
      <c r="H357" s="1">
        <v>76744.4</v>
      </c>
      <c r="I357" s="1">
        <v>738</v>
      </c>
      <c r="J357" s="1">
        <v>1283.7</v>
      </c>
      <c r="K357" s="1">
        <v>9.73</v>
      </c>
      <c r="L357" s="1">
        <v>0</v>
      </c>
      <c r="O357" s="2">
        <v>42620.4820833333</v>
      </c>
      <c r="P357" s="1">
        <v>50.25</v>
      </c>
      <c r="Q357" s="1">
        <v>21345.4</v>
      </c>
      <c r="R357" s="1">
        <v>802.8</v>
      </c>
      <c r="S357" s="1">
        <v>14588.5</v>
      </c>
      <c r="T357" s="1">
        <v>64.1</v>
      </c>
      <c r="U357" s="1">
        <v>1498.3</v>
      </c>
      <c r="V357" s="1">
        <v>17.53</v>
      </c>
      <c r="W357" s="1">
        <v>0</v>
      </c>
    </row>
    <row r="358" spans="4:23">
      <c r="D358" s="2">
        <v>42620.4820949074</v>
      </c>
      <c r="E358" s="1">
        <v>41024.3</v>
      </c>
      <c r="F358" s="1">
        <v>115838</v>
      </c>
      <c r="G358" s="1">
        <v>51138.5</v>
      </c>
      <c r="H358" s="1">
        <v>99483.3</v>
      </c>
      <c r="I358" s="1">
        <v>821.5</v>
      </c>
      <c r="J358" s="1">
        <v>1192.3</v>
      </c>
      <c r="K358" s="1">
        <v>12.85</v>
      </c>
      <c r="L358" s="1">
        <v>0</v>
      </c>
      <c r="O358" s="2">
        <v>42620.4820949074</v>
      </c>
      <c r="P358" s="1">
        <v>44.12</v>
      </c>
      <c r="Q358" s="1">
        <v>17670.6</v>
      </c>
      <c r="R358" s="1">
        <v>705.8</v>
      </c>
      <c r="S358" s="1">
        <v>12081.9</v>
      </c>
      <c r="T358" s="1">
        <v>64.01</v>
      </c>
      <c r="U358" s="1">
        <v>1497.7</v>
      </c>
      <c r="V358" s="1">
        <v>14.51</v>
      </c>
      <c r="W358" s="1">
        <v>0</v>
      </c>
    </row>
    <row r="359" spans="4:23">
      <c r="D359" s="2">
        <v>42620.4821064815</v>
      </c>
      <c r="E359" s="1">
        <v>18087.9</v>
      </c>
      <c r="F359" s="1">
        <v>190800</v>
      </c>
      <c r="G359" s="1">
        <v>41406.1</v>
      </c>
      <c r="H359" s="1">
        <v>143540</v>
      </c>
      <c r="I359" s="1">
        <v>447.3</v>
      </c>
      <c r="J359" s="1">
        <v>1361.1</v>
      </c>
      <c r="K359" s="1">
        <v>17.11</v>
      </c>
      <c r="L359" s="1">
        <v>0</v>
      </c>
      <c r="O359" s="2">
        <v>42620.4821064815</v>
      </c>
      <c r="P359" s="1">
        <v>51.41</v>
      </c>
      <c r="Q359" s="1">
        <v>21035.7</v>
      </c>
      <c r="R359" s="1">
        <v>822.6</v>
      </c>
      <c r="S359" s="1">
        <v>14354.4</v>
      </c>
      <c r="T359" s="1">
        <v>64</v>
      </c>
      <c r="U359" s="1">
        <v>1500.6</v>
      </c>
      <c r="V359" s="1">
        <v>17.27</v>
      </c>
      <c r="W359" s="1">
        <v>0</v>
      </c>
    </row>
    <row r="360" spans="4:23">
      <c r="D360" s="2">
        <v>42620.4821180556</v>
      </c>
      <c r="E360" s="1">
        <v>26975.1</v>
      </c>
      <c r="F360" s="1">
        <v>133450</v>
      </c>
      <c r="G360" s="1">
        <v>39268.8</v>
      </c>
      <c r="H360" s="1">
        <v>104416</v>
      </c>
      <c r="I360" s="1">
        <v>703.4</v>
      </c>
      <c r="J360" s="1">
        <v>1308.7</v>
      </c>
      <c r="K360" s="1">
        <v>13.14</v>
      </c>
      <c r="L360" s="1">
        <v>0</v>
      </c>
      <c r="O360" s="2">
        <v>42620.4821180556</v>
      </c>
      <c r="P360" s="1">
        <v>49.66</v>
      </c>
      <c r="Q360" s="1">
        <v>21839.9</v>
      </c>
      <c r="R360" s="1">
        <v>792.7</v>
      </c>
      <c r="S360" s="1">
        <v>14940.6</v>
      </c>
      <c r="T360" s="1">
        <v>64.15</v>
      </c>
      <c r="U360" s="1">
        <v>1496.9</v>
      </c>
      <c r="V360" s="1">
        <v>17.93</v>
      </c>
      <c r="W360" s="1">
        <v>0</v>
      </c>
    </row>
    <row r="361" spans="4:23">
      <c r="D361" s="2">
        <v>42620.4821296296</v>
      </c>
      <c r="E361" s="1">
        <v>33431.1</v>
      </c>
      <c r="F361" s="1">
        <v>138109</v>
      </c>
      <c r="G361" s="1">
        <v>49267.8</v>
      </c>
      <c r="H361" s="1">
        <v>111559</v>
      </c>
      <c r="I361" s="1">
        <v>694.8</v>
      </c>
      <c r="J361" s="1">
        <v>1267.7</v>
      </c>
      <c r="K361" s="1">
        <v>14.05</v>
      </c>
      <c r="L361" s="1">
        <v>0</v>
      </c>
      <c r="O361" s="2">
        <v>42620.4821296296</v>
      </c>
      <c r="P361" s="1">
        <v>22.71</v>
      </c>
      <c r="Q361" s="1">
        <v>9756.3</v>
      </c>
      <c r="R361" s="1">
        <v>365.2</v>
      </c>
      <c r="S361" s="1">
        <v>6666.9</v>
      </c>
      <c r="T361" s="1">
        <v>63.67</v>
      </c>
      <c r="U361" s="1">
        <v>1498.5</v>
      </c>
      <c r="V361" s="1">
        <v>8.01</v>
      </c>
      <c r="W361" s="1">
        <v>0</v>
      </c>
    </row>
    <row r="362" spans="4:23">
      <c r="D362" s="2">
        <v>42620.4831597222</v>
      </c>
      <c r="E362" s="1">
        <v>68282.5</v>
      </c>
      <c r="F362" s="1">
        <v>171098</v>
      </c>
      <c r="G362" s="1">
        <v>86283</v>
      </c>
      <c r="H362" s="1">
        <v>148286</v>
      </c>
      <c r="I362" s="1">
        <v>810.4</v>
      </c>
      <c r="J362" s="1">
        <v>1181.5</v>
      </c>
      <c r="K362" s="1">
        <v>19.61</v>
      </c>
      <c r="L362" s="1">
        <v>0</v>
      </c>
      <c r="O362" s="2">
        <v>42620.4831597222</v>
      </c>
      <c r="P362" s="1">
        <v>23.33</v>
      </c>
      <c r="Q362" s="1">
        <v>19225</v>
      </c>
      <c r="R362" s="1">
        <v>370.2</v>
      </c>
      <c r="S362" s="1">
        <v>13117.8</v>
      </c>
      <c r="T362" s="1">
        <v>64.52</v>
      </c>
      <c r="U362" s="1">
        <v>1500.7</v>
      </c>
      <c r="V362" s="1">
        <v>15.77</v>
      </c>
      <c r="W362" s="1">
        <v>0</v>
      </c>
    </row>
    <row r="363" spans="4:23">
      <c r="D363" s="2">
        <v>42620.4831712963</v>
      </c>
      <c r="E363" s="1">
        <v>22736</v>
      </c>
      <c r="F363" s="1">
        <v>156563</v>
      </c>
      <c r="G363" s="1">
        <v>55278.8</v>
      </c>
      <c r="H363" s="1">
        <v>120281</v>
      </c>
      <c r="I363" s="1">
        <v>421.2</v>
      </c>
      <c r="J363" s="1">
        <v>1332.9</v>
      </c>
      <c r="K363" s="1">
        <v>14.69</v>
      </c>
      <c r="L363" s="1">
        <v>0</v>
      </c>
      <c r="O363" s="2">
        <v>42620.4831712963</v>
      </c>
      <c r="P363" s="1">
        <v>71.83</v>
      </c>
      <c r="Q363" s="1">
        <v>63116.1</v>
      </c>
      <c r="R363" s="1">
        <v>1147.3</v>
      </c>
      <c r="S363" s="1">
        <v>42988.1</v>
      </c>
      <c r="T363" s="1">
        <v>64.11</v>
      </c>
      <c r="U363" s="1">
        <v>1503.5</v>
      </c>
      <c r="V363" s="1">
        <v>51.76</v>
      </c>
      <c r="W363" s="1">
        <v>0</v>
      </c>
    </row>
    <row r="364" spans="4:23">
      <c r="D364" s="2">
        <v>42620.4831828704</v>
      </c>
      <c r="E364" s="1">
        <v>30196.7</v>
      </c>
      <c r="F364" s="1">
        <v>157997</v>
      </c>
      <c r="G364" s="1">
        <v>60314.6</v>
      </c>
      <c r="H364" s="1">
        <v>124759</v>
      </c>
      <c r="I364" s="1">
        <v>512.7</v>
      </c>
      <c r="J364" s="1">
        <v>1296.8</v>
      </c>
      <c r="K364" s="1">
        <v>15.42</v>
      </c>
      <c r="L364" s="1">
        <v>0</v>
      </c>
      <c r="O364" s="2">
        <v>42620.4831828704</v>
      </c>
      <c r="P364" s="1">
        <v>29.17</v>
      </c>
      <c r="Q364" s="1">
        <v>28262.9</v>
      </c>
      <c r="R364" s="1">
        <v>467.7</v>
      </c>
      <c r="S364" s="1">
        <v>19236.2</v>
      </c>
      <c r="T364" s="1">
        <v>63.87</v>
      </c>
      <c r="U364" s="1">
        <v>1504.5</v>
      </c>
      <c r="V364" s="1">
        <v>23.18</v>
      </c>
      <c r="W364" s="1">
        <v>0</v>
      </c>
    </row>
    <row r="365" spans="4:23">
      <c r="D365" s="2">
        <v>42620.4831944444</v>
      </c>
      <c r="E365" s="1">
        <v>34833.4</v>
      </c>
      <c r="F365" s="1">
        <v>152124</v>
      </c>
      <c r="G365" s="1">
        <v>59484</v>
      </c>
      <c r="H365" s="1">
        <v>120487</v>
      </c>
      <c r="I365" s="1">
        <v>599.6</v>
      </c>
      <c r="J365" s="1">
        <v>1292.9</v>
      </c>
      <c r="K365" s="1">
        <v>15.32</v>
      </c>
      <c r="L365" s="1">
        <v>0</v>
      </c>
      <c r="O365" s="2">
        <v>42620.4831944444</v>
      </c>
      <c r="P365" s="1">
        <v>31.38</v>
      </c>
      <c r="Q365" s="1">
        <v>29848.9</v>
      </c>
      <c r="R365" s="1">
        <v>501.9</v>
      </c>
      <c r="S365" s="1">
        <v>20317.3</v>
      </c>
      <c r="T365" s="1">
        <v>64.02</v>
      </c>
      <c r="U365" s="1">
        <v>1504.4</v>
      </c>
      <c r="V365" s="1">
        <v>24.48</v>
      </c>
      <c r="W365" s="1">
        <v>0</v>
      </c>
    </row>
    <row r="366" spans="4:23">
      <c r="D366" s="2">
        <v>42620.4832060185</v>
      </c>
      <c r="E366" s="1">
        <v>114621</v>
      </c>
      <c r="F366" s="1">
        <v>154822</v>
      </c>
      <c r="G366" s="1">
        <v>117392</v>
      </c>
      <c r="H366" s="1">
        <v>151493</v>
      </c>
      <c r="I366" s="1">
        <v>999.8</v>
      </c>
      <c r="J366" s="1">
        <v>1046.5</v>
      </c>
      <c r="K366" s="1">
        <v>22.07</v>
      </c>
      <c r="L366" s="1">
        <v>0</v>
      </c>
      <c r="O366" s="2">
        <v>42620.4832060185</v>
      </c>
      <c r="P366" s="1">
        <v>55.6</v>
      </c>
      <c r="Q366" s="1">
        <v>46867.1</v>
      </c>
      <c r="R366" s="1">
        <v>883.2</v>
      </c>
      <c r="S366" s="1">
        <v>31915.1</v>
      </c>
      <c r="T366" s="1">
        <v>64.46</v>
      </c>
      <c r="U366" s="1">
        <v>1503.7</v>
      </c>
      <c r="V366" s="1">
        <v>38.44</v>
      </c>
      <c r="W366" s="1">
        <v>0</v>
      </c>
    </row>
    <row r="367" spans="4:23">
      <c r="D367" s="2">
        <v>42620.4832175926</v>
      </c>
      <c r="E367" s="1">
        <v>21156.3</v>
      </c>
      <c r="F367" s="1">
        <v>166331</v>
      </c>
      <c r="G367" s="1">
        <v>49299.3</v>
      </c>
      <c r="H367" s="1">
        <v>124779</v>
      </c>
      <c r="I367" s="1">
        <v>439.4</v>
      </c>
      <c r="J367" s="1">
        <v>1365</v>
      </c>
      <c r="K367" s="1">
        <v>15.36</v>
      </c>
      <c r="L367" s="1">
        <v>0</v>
      </c>
      <c r="O367" s="2">
        <v>42620.4832175926</v>
      </c>
      <c r="P367" s="1">
        <v>43.57</v>
      </c>
      <c r="Q367" s="1">
        <v>36548.8</v>
      </c>
      <c r="R367" s="1">
        <v>696.9</v>
      </c>
      <c r="S367" s="1">
        <v>24888</v>
      </c>
      <c r="T367" s="1">
        <v>64.02</v>
      </c>
      <c r="U367" s="1">
        <v>1503.8</v>
      </c>
      <c r="V367" s="1">
        <v>29.98</v>
      </c>
      <c r="W367" s="1">
        <v>0</v>
      </c>
    </row>
    <row r="368" spans="4:23">
      <c r="D368" s="2">
        <v>42620.4832291667</v>
      </c>
      <c r="E368" s="1">
        <v>23938.2</v>
      </c>
      <c r="F368" s="1">
        <v>129972</v>
      </c>
      <c r="G368" s="1">
        <v>37203.7</v>
      </c>
      <c r="H368" s="1">
        <v>98160.2</v>
      </c>
      <c r="I368" s="1">
        <v>658.9</v>
      </c>
      <c r="J368" s="1">
        <v>1355.9</v>
      </c>
      <c r="K368" s="1">
        <v>12.61</v>
      </c>
      <c r="L368" s="1">
        <v>0</v>
      </c>
      <c r="O368" s="2">
        <v>42620.4832291667</v>
      </c>
      <c r="P368" s="1">
        <v>50.01</v>
      </c>
      <c r="Q368" s="1">
        <v>42209.5</v>
      </c>
      <c r="R368" s="1">
        <v>797.2</v>
      </c>
      <c r="S368" s="1">
        <v>28741.3</v>
      </c>
      <c r="T368" s="1">
        <v>64.24</v>
      </c>
      <c r="U368" s="1">
        <v>1503.8</v>
      </c>
      <c r="V368" s="1">
        <v>34.62</v>
      </c>
      <c r="W368" s="1">
        <v>0</v>
      </c>
    </row>
    <row r="369" spans="4:23">
      <c r="D369" s="2">
        <v>42620.4832407407</v>
      </c>
      <c r="E369" s="1">
        <v>30573.5</v>
      </c>
      <c r="F369" s="1">
        <v>134452</v>
      </c>
      <c r="G369" s="1">
        <v>48943.6</v>
      </c>
      <c r="H369" s="1">
        <v>109322</v>
      </c>
      <c r="I369" s="1">
        <v>639.7</v>
      </c>
      <c r="J369" s="1">
        <v>1259.4</v>
      </c>
      <c r="K369" s="1">
        <v>13.52</v>
      </c>
      <c r="L369" s="1">
        <v>0</v>
      </c>
      <c r="O369" s="2">
        <v>42620.4832407407</v>
      </c>
      <c r="P369" s="1">
        <v>31.85</v>
      </c>
      <c r="Q369" s="1">
        <v>31339.5</v>
      </c>
      <c r="R369" s="1">
        <v>509.6</v>
      </c>
      <c r="S369" s="1">
        <v>21329.9</v>
      </c>
      <c r="T369" s="1">
        <v>64</v>
      </c>
      <c r="U369" s="1">
        <v>1504.5</v>
      </c>
      <c r="V369" s="1">
        <v>25.7</v>
      </c>
      <c r="W369" s="1">
        <v>0</v>
      </c>
    </row>
    <row r="370" spans="4:23">
      <c r="D370" s="2">
        <v>42620.4832523148</v>
      </c>
      <c r="E370" s="1">
        <v>130073</v>
      </c>
      <c r="F370" s="1">
        <v>119887</v>
      </c>
      <c r="G370" s="1">
        <v>113099</v>
      </c>
      <c r="H370" s="1">
        <v>130231</v>
      </c>
      <c r="I370" s="1">
        <v>1177.7</v>
      </c>
      <c r="J370" s="1">
        <v>942.7</v>
      </c>
      <c r="K370" s="1">
        <v>20.48</v>
      </c>
      <c r="L370" s="1">
        <v>0</v>
      </c>
      <c r="O370" s="2">
        <v>42620.4832523148</v>
      </c>
      <c r="P370" s="1">
        <v>42.87</v>
      </c>
      <c r="Q370" s="1">
        <v>39944.8</v>
      </c>
      <c r="R370" s="1">
        <v>678.9</v>
      </c>
      <c r="S370" s="1">
        <v>27189.7</v>
      </c>
      <c r="T370" s="1">
        <v>64.65</v>
      </c>
      <c r="U370" s="1">
        <v>1504.4</v>
      </c>
      <c r="V370" s="1">
        <v>32.76</v>
      </c>
      <c r="W370" s="1">
        <v>0</v>
      </c>
    </row>
    <row r="371" spans="4:23">
      <c r="D371" s="2">
        <v>42620.4832638889</v>
      </c>
      <c r="E371" s="1">
        <v>39508.6</v>
      </c>
      <c r="F371" s="1">
        <v>118407</v>
      </c>
      <c r="G371" s="1">
        <v>50069.9</v>
      </c>
      <c r="H371" s="1">
        <v>97915.2</v>
      </c>
      <c r="I371" s="1">
        <v>808</v>
      </c>
      <c r="J371" s="1">
        <v>1238.3</v>
      </c>
      <c r="K371" s="1">
        <v>12.94</v>
      </c>
      <c r="L371" s="1">
        <v>0</v>
      </c>
      <c r="O371" s="2">
        <v>42620.4832638889</v>
      </c>
      <c r="P371" s="1">
        <v>44.84</v>
      </c>
      <c r="Q371" s="1">
        <v>38244.4</v>
      </c>
      <c r="R371" s="1">
        <v>716.2</v>
      </c>
      <c r="S371" s="1">
        <v>26042.9</v>
      </c>
      <c r="T371" s="1">
        <v>64.11</v>
      </c>
      <c r="U371" s="1">
        <v>1503.8</v>
      </c>
      <c r="V371" s="1">
        <v>31.37</v>
      </c>
      <c r="W371" s="1">
        <v>0</v>
      </c>
    </row>
    <row r="372" spans="4:23">
      <c r="D372" s="2">
        <v>42620.483275463</v>
      </c>
      <c r="E372" s="1">
        <v>70356.3</v>
      </c>
      <c r="F372" s="1">
        <v>113910</v>
      </c>
      <c r="G372" s="1">
        <v>72678</v>
      </c>
      <c r="H372" s="1">
        <v>105962</v>
      </c>
      <c r="I372" s="1">
        <v>991.3</v>
      </c>
      <c r="J372" s="1">
        <v>1100.8</v>
      </c>
      <c r="K372" s="1">
        <v>15.1</v>
      </c>
      <c r="L372" s="1">
        <v>0</v>
      </c>
      <c r="O372" s="2">
        <v>42620.483275463</v>
      </c>
      <c r="P372" s="1">
        <v>51.91</v>
      </c>
      <c r="Q372" s="1">
        <v>45518.6</v>
      </c>
      <c r="R372" s="1">
        <v>826.1</v>
      </c>
      <c r="S372" s="1">
        <v>30991.4</v>
      </c>
      <c r="T372" s="1">
        <v>64.34</v>
      </c>
      <c r="U372" s="1">
        <v>1504</v>
      </c>
      <c r="V372" s="1">
        <v>37.33</v>
      </c>
      <c r="W372" s="1">
        <v>0</v>
      </c>
    </row>
    <row r="373" spans="4:23">
      <c r="D373" s="2">
        <v>42620.483287037</v>
      </c>
      <c r="E373" s="1">
        <v>22117.9</v>
      </c>
      <c r="F373" s="1">
        <v>122915</v>
      </c>
      <c r="G373" s="1">
        <v>39823.1</v>
      </c>
      <c r="H373" s="1">
        <v>95478.2</v>
      </c>
      <c r="I373" s="1">
        <v>568.7</v>
      </c>
      <c r="J373" s="1">
        <v>1318.3</v>
      </c>
      <c r="K373" s="1">
        <v>11.88</v>
      </c>
      <c r="L373" s="1">
        <v>0</v>
      </c>
      <c r="O373" s="2">
        <v>42620.483287037</v>
      </c>
      <c r="P373" s="1">
        <v>57.38</v>
      </c>
      <c r="Q373" s="1">
        <v>45600.1</v>
      </c>
      <c r="R373" s="1">
        <v>916.9</v>
      </c>
      <c r="S373" s="1">
        <v>31025.7</v>
      </c>
      <c r="T373" s="1">
        <v>64.08</v>
      </c>
      <c r="U373" s="1">
        <v>1505</v>
      </c>
      <c r="V373" s="1">
        <v>37.4</v>
      </c>
      <c r="W373" s="1">
        <v>0</v>
      </c>
    </row>
    <row r="374" spans="4:23">
      <c r="D374" s="2">
        <v>42620.4832986111</v>
      </c>
      <c r="E374" s="1">
        <v>70218</v>
      </c>
      <c r="F374" s="1">
        <v>116905</v>
      </c>
      <c r="G374" s="1">
        <v>72785.2</v>
      </c>
      <c r="H374" s="1">
        <v>111528</v>
      </c>
      <c r="I374" s="1">
        <v>987.9</v>
      </c>
      <c r="J374" s="1">
        <v>1073.4</v>
      </c>
      <c r="K374" s="1">
        <v>15.33</v>
      </c>
      <c r="L374" s="1">
        <v>0</v>
      </c>
      <c r="O374" s="2">
        <v>42620.4832986111</v>
      </c>
      <c r="P374" s="1">
        <v>35.32</v>
      </c>
      <c r="Q374" s="1">
        <v>31674.5</v>
      </c>
      <c r="R374" s="1">
        <v>565.3</v>
      </c>
      <c r="S374" s="1">
        <v>21595.7</v>
      </c>
      <c r="T374" s="1">
        <v>63.99</v>
      </c>
      <c r="U374" s="1">
        <v>1501.9</v>
      </c>
      <c r="V374" s="1">
        <v>25.98</v>
      </c>
      <c r="W374" s="1">
        <v>0</v>
      </c>
    </row>
    <row r="375" spans="4:23">
      <c r="D375" s="2">
        <v>42620.4833101852</v>
      </c>
      <c r="E375" s="1">
        <v>79781.4</v>
      </c>
      <c r="F375" s="1">
        <v>168225</v>
      </c>
      <c r="G375" s="1">
        <v>88171.2</v>
      </c>
      <c r="H375" s="1">
        <v>152846</v>
      </c>
      <c r="I375" s="1">
        <v>926.6</v>
      </c>
      <c r="J375" s="1">
        <v>1127</v>
      </c>
      <c r="K375" s="1">
        <v>20.32</v>
      </c>
      <c r="L375" s="1">
        <v>0</v>
      </c>
      <c r="O375" s="2">
        <v>42620.4833101852</v>
      </c>
      <c r="P375" s="1">
        <v>27.25</v>
      </c>
      <c r="Q375" s="1">
        <v>26151.3</v>
      </c>
      <c r="R375" s="1">
        <v>435.5</v>
      </c>
      <c r="S375" s="1">
        <v>17799.1</v>
      </c>
      <c r="T375" s="1">
        <v>64.09</v>
      </c>
      <c r="U375" s="1">
        <v>1504.5</v>
      </c>
      <c r="V375" s="1">
        <v>21.45</v>
      </c>
      <c r="W375" s="1">
        <v>0</v>
      </c>
    </row>
    <row r="376" spans="4:23">
      <c r="D376" s="2">
        <v>42620.4833217593</v>
      </c>
      <c r="E376" s="1">
        <v>72710.2</v>
      </c>
      <c r="F376" s="1">
        <v>128613</v>
      </c>
      <c r="G376" s="1">
        <v>82263.3</v>
      </c>
      <c r="H376" s="1">
        <v>126957</v>
      </c>
      <c r="I376" s="1">
        <v>905.1</v>
      </c>
      <c r="J376" s="1">
        <v>1037.4</v>
      </c>
      <c r="K376" s="1">
        <v>16.49</v>
      </c>
      <c r="L376" s="1">
        <v>0</v>
      </c>
      <c r="O376" s="2">
        <v>42620.4833217593</v>
      </c>
      <c r="P376" s="1">
        <v>13.14</v>
      </c>
      <c r="Q376" s="1">
        <v>8768.5</v>
      </c>
      <c r="R376" s="1">
        <v>209.7</v>
      </c>
      <c r="S376" s="1">
        <v>5977.9</v>
      </c>
      <c r="T376" s="1">
        <v>64.16</v>
      </c>
      <c r="U376" s="1">
        <v>1502</v>
      </c>
      <c r="V376" s="1">
        <v>7.19</v>
      </c>
      <c r="W376" s="1">
        <v>0</v>
      </c>
    </row>
    <row r="377" spans="4:23">
      <c r="D377" s="2">
        <v>42620.4833333333</v>
      </c>
      <c r="E377" s="1">
        <v>142222</v>
      </c>
      <c r="F377" s="1">
        <v>107196</v>
      </c>
      <c r="G377" s="1">
        <v>126827</v>
      </c>
      <c r="H377" s="1">
        <v>136335</v>
      </c>
      <c r="I377" s="1">
        <v>1148.3</v>
      </c>
      <c r="J377" s="1">
        <v>805.1</v>
      </c>
      <c r="K377" s="1">
        <v>20.43</v>
      </c>
      <c r="L377" s="1">
        <v>0</v>
      </c>
      <c r="O377" s="2">
        <v>42620.4833333333</v>
      </c>
      <c r="P377" s="1">
        <v>43.45</v>
      </c>
      <c r="Q377" s="1">
        <v>34953.9</v>
      </c>
      <c r="R377" s="1">
        <v>694.8</v>
      </c>
      <c r="S377" s="1">
        <v>23802.8</v>
      </c>
      <c r="T377" s="1">
        <v>64.04</v>
      </c>
      <c r="U377" s="1">
        <v>1503.7</v>
      </c>
      <c r="V377" s="1">
        <v>28.67</v>
      </c>
      <c r="W377" s="1">
        <v>0</v>
      </c>
    </row>
    <row r="378" spans="4:23">
      <c r="D378" s="2">
        <v>42620.4833449074</v>
      </c>
      <c r="E378" s="1">
        <v>81721.7</v>
      </c>
      <c r="F378" s="1">
        <v>104495</v>
      </c>
      <c r="G378" s="1">
        <v>83294.1</v>
      </c>
      <c r="H378" s="1">
        <v>109899</v>
      </c>
      <c r="I378" s="1">
        <v>1004.7</v>
      </c>
      <c r="J378" s="1">
        <v>973.7</v>
      </c>
      <c r="K378" s="1">
        <v>15.25</v>
      </c>
      <c r="L378" s="1">
        <v>0</v>
      </c>
      <c r="O378" s="2">
        <v>42620.4833449074</v>
      </c>
      <c r="P378" s="1">
        <v>40.82</v>
      </c>
      <c r="Q378" s="1">
        <v>34128.8</v>
      </c>
      <c r="R378" s="1">
        <v>653.1</v>
      </c>
      <c r="S378" s="1">
        <v>23245.6</v>
      </c>
      <c r="T378" s="1">
        <v>64</v>
      </c>
      <c r="U378" s="1">
        <v>1503.4</v>
      </c>
      <c r="V378" s="1">
        <v>27.99</v>
      </c>
      <c r="W378" s="1">
        <v>0</v>
      </c>
    </row>
    <row r="379" spans="4:23">
      <c r="D379" s="2">
        <v>42620.4833564815</v>
      </c>
      <c r="E379" s="1">
        <v>99854.5</v>
      </c>
      <c r="F379" s="1">
        <v>104221</v>
      </c>
      <c r="G379" s="1">
        <v>93587.4</v>
      </c>
      <c r="H379" s="1">
        <v>114668</v>
      </c>
      <c r="I379" s="1">
        <v>1092.6</v>
      </c>
      <c r="J379" s="1">
        <v>930.7</v>
      </c>
      <c r="K379" s="1">
        <v>16.72</v>
      </c>
      <c r="L379" s="1">
        <v>0</v>
      </c>
      <c r="O379" s="2">
        <v>42620.4833564815</v>
      </c>
      <c r="P379" s="1">
        <v>29.45</v>
      </c>
      <c r="Q379" s="1">
        <v>27593.6</v>
      </c>
      <c r="R379" s="1">
        <v>469.9</v>
      </c>
      <c r="S379" s="1">
        <v>18784</v>
      </c>
      <c r="T379" s="1">
        <v>64.19</v>
      </c>
      <c r="U379" s="1">
        <v>1504.3</v>
      </c>
      <c r="V379" s="1">
        <v>22.63</v>
      </c>
      <c r="W379" s="1">
        <v>0</v>
      </c>
    </row>
    <row r="380" spans="4:23">
      <c r="D380" s="2">
        <v>42620.4833680556</v>
      </c>
      <c r="E380" s="1">
        <v>30398.5</v>
      </c>
      <c r="F380" s="1">
        <v>102564</v>
      </c>
      <c r="G380" s="1">
        <v>43001.5</v>
      </c>
      <c r="H380" s="1">
        <v>90339.9</v>
      </c>
      <c r="I380" s="1">
        <v>723.9</v>
      </c>
      <c r="J380" s="1">
        <v>1162.6</v>
      </c>
      <c r="K380" s="1">
        <v>10.89</v>
      </c>
      <c r="L380" s="1">
        <v>0</v>
      </c>
      <c r="O380" s="2">
        <v>42620.4833680556</v>
      </c>
      <c r="P380" s="1">
        <v>37.61</v>
      </c>
      <c r="Q380" s="1">
        <v>36038.1</v>
      </c>
      <c r="R380" s="1">
        <v>601.1</v>
      </c>
      <c r="S380" s="1">
        <v>24510.9</v>
      </c>
      <c r="T380" s="1">
        <v>64.07</v>
      </c>
      <c r="U380" s="1">
        <v>1505.6</v>
      </c>
      <c r="V380" s="1">
        <v>29.55</v>
      </c>
      <c r="W380" s="1">
        <v>0</v>
      </c>
    </row>
    <row r="381" spans="4:23">
      <c r="D381" s="2">
        <v>42620.4843634259</v>
      </c>
      <c r="E381" s="1">
        <v>24604.7</v>
      </c>
      <c r="F381" s="1">
        <v>128443</v>
      </c>
      <c r="G381" s="1">
        <v>43504.5</v>
      </c>
      <c r="H381" s="1">
        <v>101483</v>
      </c>
      <c r="I381" s="1">
        <v>579.1</v>
      </c>
      <c r="J381" s="1">
        <v>1296</v>
      </c>
      <c r="K381" s="1">
        <v>12.54</v>
      </c>
      <c r="L381" s="1">
        <v>0</v>
      </c>
      <c r="O381" s="2">
        <v>42620.4843634259</v>
      </c>
      <c r="P381" s="1">
        <v>50.64</v>
      </c>
      <c r="Q381" s="1">
        <v>43158.1</v>
      </c>
      <c r="R381" s="1">
        <v>810</v>
      </c>
      <c r="S381" s="1">
        <v>29373.2</v>
      </c>
      <c r="T381" s="1">
        <v>64.01</v>
      </c>
      <c r="U381" s="1">
        <v>1504.6</v>
      </c>
      <c r="V381" s="1">
        <v>35.4</v>
      </c>
      <c r="W381" s="1">
        <v>0</v>
      </c>
    </row>
    <row r="382" spans="4:23">
      <c r="D382" s="2">
        <v>42620.484375</v>
      </c>
      <c r="E382" s="1">
        <v>24413.4</v>
      </c>
      <c r="F382" s="1">
        <v>201773</v>
      </c>
      <c r="G382" s="1">
        <v>55418.2</v>
      </c>
      <c r="H382" s="1">
        <v>150775</v>
      </c>
      <c r="I382" s="1">
        <v>451.1</v>
      </c>
      <c r="J382" s="1">
        <v>1370.4</v>
      </c>
      <c r="K382" s="1">
        <v>18.53</v>
      </c>
      <c r="L382" s="1">
        <v>0</v>
      </c>
      <c r="O382" s="2">
        <v>42620.484375</v>
      </c>
      <c r="P382" s="1">
        <v>63.95</v>
      </c>
      <c r="Q382" s="1">
        <v>52175.2</v>
      </c>
      <c r="R382" s="1">
        <v>1021.8</v>
      </c>
      <c r="S382" s="1">
        <v>35548.6</v>
      </c>
      <c r="T382" s="1">
        <v>64.09</v>
      </c>
      <c r="U382" s="1">
        <v>1502.9</v>
      </c>
      <c r="V382" s="1">
        <v>42.79</v>
      </c>
      <c r="W382" s="1">
        <v>0</v>
      </c>
    </row>
    <row r="383" spans="4:23">
      <c r="D383" s="2">
        <v>42620.4843865741</v>
      </c>
      <c r="E383" s="1">
        <v>26706.2</v>
      </c>
      <c r="F383" s="1">
        <v>184457</v>
      </c>
      <c r="G383" s="1">
        <v>51899.1</v>
      </c>
      <c r="H383" s="1">
        <v>138398</v>
      </c>
      <c r="I383" s="1">
        <v>526.9</v>
      </c>
      <c r="J383" s="1">
        <v>1364.8</v>
      </c>
      <c r="K383" s="1">
        <v>17.3</v>
      </c>
      <c r="L383" s="1">
        <v>0</v>
      </c>
      <c r="O383" s="2">
        <v>42620.4843865741</v>
      </c>
      <c r="P383" s="1">
        <v>31.7</v>
      </c>
      <c r="Q383" s="1">
        <v>27400.2</v>
      </c>
      <c r="R383" s="1">
        <v>506.9</v>
      </c>
      <c r="S383" s="1">
        <v>18651.1</v>
      </c>
      <c r="T383" s="1">
        <v>64.03</v>
      </c>
      <c r="U383" s="1">
        <v>1504.3</v>
      </c>
      <c r="V383" s="1">
        <v>22.47</v>
      </c>
      <c r="W383" s="1">
        <v>0</v>
      </c>
    </row>
    <row r="384" spans="4:23">
      <c r="D384" s="2">
        <v>42620.4843981481</v>
      </c>
      <c r="E384" s="1">
        <v>59898.3</v>
      </c>
      <c r="F384" s="1">
        <v>162527</v>
      </c>
      <c r="G384" s="1">
        <v>70709.7</v>
      </c>
      <c r="H384" s="1">
        <v>135492</v>
      </c>
      <c r="I384" s="1">
        <v>867.4</v>
      </c>
      <c r="J384" s="1">
        <v>1228.3</v>
      </c>
      <c r="K384" s="1">
        <v>18.22</v>
      </c>
      <c r="L384" s="1">
        <v>0</v>
      </c>
      <c r="O384" s="2">
        <v>42620.4843981481</v>
      </c>
      <c r="P384" s="1">
        <v>26.16</v>
      </c>
      <c r="Q384" s="1">
        <v>19492.3</v>
      </c>
      <c r="R384" s="1">
        <v>417.5</v>
      </c>
      <c r="S384" s="1">
        <v>13289.6</v>
      </c>
      <c r="T384" s="1">
        <v>64.18</v>
      </c>
      <c r="U384" s="1">
        <v>1501.9</v>
      </c>
      <c r="V384" s="1">
        <v>15.99</v>
      </c>
      <c r="W384" s="1">
        <v>0</v>
      </c>
    </row>
    <row r="385" spans="4:23">
      <c r="D385" s="2">
        <v>42620.4844097222</v>
      </c>
      <c r="E385" s="1">
        <v>29140.4</v>
      </c>
      <c r="F385" s="1">
        <v>212021</v>
      </c>
      <c r="G385" s="1">
        <v>65762.9</v>
      </c>
      <c r="H385" s="1">
        <v>157979</v>
      </c>
      <c r="I385" s="1">
        <v>453.7</v>
      </c>
      <c r="J385" s="1">
        <v>1374.3</v>
      </c>
      <c r="K385" s="1">
        <v>19.76</v>
      </c>
      <c r="L385" s="1">
        <v>0</v>
      </c>
      <c r="O385" s="2">
        <v>42620.4844097222</v>
      </c>
      <c r="P385" s="1">
        <v>64.92</v>
      </c>
      <c r="Q385" s="1">
        <v>52993.9</v>
      </c>
      <c r="R385" s="1">
        <v>1036.2</v>
      </c>
      <c r="S385" s="1">
        <v>36090.4</v>
      </c>
      <c r="T385" s="1">
        <v>64.16</v>
      </c>
      <c r="U385" s="1">
        <v>1503.6</v>
      </c>
      <c r="V385" s="1">
        <v>43.47</v>
      </c>
      <c r="W385" s="1">
        <v>0</v>
      </c>
    </row>
    <row r="386" spans="4:23">
      <c r="D386" s="2">
        <v>42620.4844212963</v>
      </c>
      <c r="E386" s="1">
        <v>43066</v>
      </c>
      <c r="F386" s="1">
        <v>196000</v>
      </c>
      <c r="G386" s="1">
        <v>71160.4</v>
      </c>
      <c r="H386" s="1">
        <v>152069</v>
      </c>
      <c r="I386" s="1">
        <v>619.7</v>
      </c>
      <c r="J386" s="1">
        <v>1319.8</v>
      </c>
      <c r="K386" s="1">
        <v>19.58</v>
      </c>
      <c r="L386" s="1">
        <v>0</v>
      </c>
      <c r="O386" s="2">
        <v>42620.4844212963</v>
      </c>
      <c r="P386" s="1">
        <v>44.28</v>
      </c>
      <c r="Q386" s="1">
        <v>39153.8</v>
      </c>
      <c r="R386" s="1">
        <v>708.4</v>
      </c>
      <c r="S386" s="1">
        <v>26656.7</v>
      </c>
      <c r="T386" s="1">
        <v>64.01</v>
      </c>
      <c r="U386" s="1">
        <v>1504.1</v>
      </c>
      <c r="V386" s="1">
        <v>32.11</v>
      </c>
      <c r="W386" s="1">
        <v>0</v>
      </c>
    </row>
    <row r="387" spans="4:23">
      <c r="D387" s="2">
        <v>42620.4844328704</v>
      </c>
      <c r="E387" s="1">
        <v>28844.7</v>
      </c>
      <c r="F387" s="1">
        <v>211426</v>
      </c>
      <c r="G387" s="1">
        <v>65364.6</v>
      </c>
      <c r="H387" s="1">
        <v>157728</v>
      </c>
      <c r="I387" s="1">
        <v>451.9</v>
      </c>
      <c r="J387" s="1">
        <v>1372.6</v>
      </c>
      <c r="K387" s="1">
        <v>19.68</v>
      </c>
      <c r="L387" s="1">
        <v>0</v>
      </c>
      <c r="O387" s="2">
        <v>42620.4844328704</v>
      </c>
      <c r="P387" s="1">
        <v>25.57</v>
      </c>
      <c r="Q387" s="1">
        <v>22483.7</v>
      </c>
      <c r="R387" s="1">
        <v>408.2</v>
      </c>
      <c r="S387" s="1">
        <v>15307.1</v>
      </c>
      <c r="T387" s="1">
        <v>64.15</v>
      </c>
      <c r="U387" s="1">
        <v>1504.1</v>
      </c>
      <c r="V387" s="1">
        <v>18.44</v>
      </c>
      <c r="W387" s="1">
        <v>0</v>
      </c>
    </row>
    <row r="388" spans="4:23">
      <c r="D388" s="2">
        <v>42620.4844444444</v>
      </c>
      <c r="E388" s="1">
        <v>21419.4</v>
      </c>
      <c r="F388" s="1">
        <v>205645</v>
      </c>
      <c r="G388" s="1">
        <v>57120.3</v>
      </c>
      <c r="H388" s="1">
        <v>152057</v>
      </c>
      <c r="I388" s="1">
        <v>384</v>
      </c>
      <c r="J388" s="1">
        <v>1384.9</v>
      </c>
      <c r="K388" s="1">
        <v>18.6</v>
      </c>
      <c r="L388" s="1">
        <v>0</v>
      </c>
      <c r="O388" s="2">
        <v>42620.4844444444</v>
      </c>
      <c r="P388" s="1">
        <v>22.18</v>
      </c>
      <c r="Q388" s="1">
        <v>18908.3</v>
      </c>
      <c r="R388" s="1">
        <v>355.8</v>
      </c>
      <c r="S388" s="1">
        <v>12876.8</v>
      </c>
      <c r="T388" s="1">
        <v>63.83</v>
      </c>
      <c r="U388" s="1">
        <v>1503.6</v>
      </c>
      <c r="V388" s="1">
        <v>15.51</v>
      </c>
      <c r="W388" s="1">
        <v>0</v>
      </c>
    </row>
    <row r="389" spans="4:23">
      <c r="D389" s="2">
        <v>42620.4844560185</v>
      </c>
      <c r="E389" s="1">
        <v>27367.7</v>
      </c>
      <c r="F389" s="1">
        <v>201216</v>
      </c>
      <c r="G389" s="1">
        <v>64002.2</v>
      </c>
      <c r="H389" s="1">
        <v>151760</v>
      </c>
      <c r="I389" s="1">
        <v>437.9</v>
      </c>
      <c r="J389" s="1">
        <v>1357.7</v>
      </c>
      <c r="K389" s="1">
        <v>18.73</v>
      </c>
      <c r="L389" s="1">
        <v>0</v>
      </c>
      <c r="O389" s="2">
        <v>42620.4844560185</v>
      </c>
      <c r="P389" s="1">
        <v>33.23</v>
      </c>
      <c r="Q389" s="1">
        <v>26706.3</v>
      </c>
      <c r="R389" s="1">
        <v>531.3</v>
      </c>
      <c r="S389" s="1">
        <v>18186.1</v>
      </c>
      <c r="T389" s="1">
        <v>64.04</v>
      </c>
      <c r="U389" s="1">
        <v>1503.7</v>
      </c>
      <c r="V389" s="1">
        <v>21.91</v>
      </c>
      <c r="W389" s="1">
        <v>0</v>
      </c>
    </row>
    <row r="390" spans="4:23">
      <c r="D390" s="2">
        <v>42620.4844675926</v>
      </c>
      <c r="E390" s="1">
        <v>25108.1</v>
      </c>
      <c r="F390" s="1">
        <v>208762</v>
      </c>
      <c r="G390" s="1">
        <v>63900.9</v>
      </c>
      <c r="H390" s="1">
        <v>156394</v>
      </c>
      <c r="I390" s="1">
        <v>402.4</v>
      </c>
      <c r="J390" s="1">
        <v>1366.9</v>
      </c>
      <c r="K390" s="1">
        <v>19.16</v>
      </c>
      <c r="L390" s="1">
        <v>0</v>
      </c>
      <c r="O390" s="2">
        <v>42620.4844675926</v>
      </c>
      <c r="P390" s="1">
        <v>43.04</v>
      </c>
      <c r="Q390" s="1">
        <v>38267.1</v>
      </c>
      <c r="R390" s="1">
        <v>688</v>
      </c>
      <c r="S390" s="1">
        <v>26055.3</v>
      </c>
      <c r="T390" s="1">
        <v>64.06</v>
      </c>
      <c r="U390" s="1">
        <v>1503.9</v>
      </c>
      <c r="V390" s="1">
        <v>31.38</v>
      </c>
      <c r="W390" s="1">
        <v>0</v>
      </c>
    </row>
    <row r="391" spans="4:23">
      <c r="D391" s="2">
        <v>42620.4844791667</v>
      </c>
      <c r="E391" s="1">
        <v>33319.6</v>
      </c>
      <c r="F391" s="1">
        <v>209595</v>
      </c>
      <c r="G391" s="1">
        <v>71459.2</v>
      </c>
      <c r="H391" s="1">
        <v>160263</v>
      </c>
      <c r="I391" s="1">
        <v>477.5</v>
      </c>
      <c r="J391" s="1">
        <v>1339.2</v>
      </c>
      <c r="K391" s="1">
        <v>19.9</v>
      </c>
      <c r="L391" s="1">
        <v>0</v>
      </c>
      <c r="O391" s="2">
        <v>42620.4844791667</v>
      </c>
      <c r="P391" s="1">
        <v>27.93</v>
      </c>
      <c r="Q391" s="1">
        <v>23371.9</v>
      </c>
      <c r="R391" s="1">
        <v>446.3</v>
      </c>
      <c r="S391" s="1">
        <v>15918.6</v>
      </c>
      <c r="T391" s="1">
        <v>64.1</v>
      </c>
      <c r="U391" s="1">
        <v>1503.4</v>
      </c>
      <c r="V391" s="1">
        <v>19.17</v>
      </c>
      <c r="W391" s="1">
        <v>0</v>
      </c>
    </row>
    <row r="392" spans="4:23">
      <c r="D392" s="2">
        <v>42620.4844907407</v>
      </c>
      <c r="E392" s="1">
        <v>26278.1</v>
      </c>
      <c r="F392" s="1">
        <v>166926</v>
      </c>
      <c r="G392" s="1">
        <v>49129.5</v>
      </c>
      <c r="H392" s="1">
        <v>126943</v>
      </c>
      <c r="I392" s="1">
        <v>547.7</v>
      </c>
      <c r="J392" s="1">
        <v>1346.5</v>
      </c>
      <c r="K392" s="1">
        <v>15.83</v>
      </c>
      <c r="L392" s="1">
        <v>0</v>
      </c>
      <c r="O392" s="2">
        <v>42620.4844907407</v>
      </c>
      <c r="P392" s="1">
        <v>26.73</v>
      </c>
      <c r="Q392" s="1">
        <v>24183.2</v>
      </c>
      <c r="R392" s="1">
        <v>427.4</v>
      </c>
      <c r="S392" s="1">
        <v>16463.8</v>
      </c>
      <c r="T392" s="1">
        <v>64.03</v>
      </c>
      <c r="U392" s="1">
        <v>1504.1</v>
      </c>
      <c r="V392" s="1">
        <v>19.83</v>
      </c>
      <c r="W392" s="1">
        <v>0</v>
      </c>
    </row>
    <row r="393" spans="4:23">
      <c r="D393" s="2">
        <v>42620.4845023148</v>
      </c>
      <c r="E393" s="1">
        <v>124262</v>
      </c>
      <c r="F393" s="1">
        <v>165557</v>
      </c>
      <c r="G393" s="1">
        <v>119009</v>
      </c>
      <c r="H393" s="1">
        <v>163134</v>
      </c>
      <c r="I393" s="1">
        <v>1069.2</v>
      </c>
      <c r="J393" s="1">
        <v>1039.2</v>
      </c>
      <c r="K393" s="1">
        <v>23.74</v>
      </c>
      <c r="L393" s="1">
        <v>0</v>
      </c>
      <c r="O393" s="2">
        <v>42620.4845023148</v>
      </c>
      <c r="P393" s="1">
        <v>2.68</v>
      </c>
      <c r="Q393" s="1">
        <v>627.3</v>
      </c>
      <c r="R393" s="1">
        <v>42.65</v>
      </c>
      <c r="S393" s="1">
        <v>432.3</v>
      </c>
      <c r="T393" s="1">
        <v>64.41</v>
      </c>
      <c r="U393" s="1">
        <v>1485.8</v>
      </c>
      <c r="V393" s="1">
        <v>0.52</v>
      </c>
      <c r="W393" s="1">
        <v>0</v>
      </c>
    </row>
    <row r="394" spans="4:23">
      <c r="D394" s="2">
        <v>42620.4845138889</v>
      </c>
      <c r="E394" s="1">
        <v>137739</v>
      </c>
      <c r="F394" s="1">
        <v>129867</v>
      </c>
      <c r="G394" s="1">
        <v>117390</v>
      </c>
      <c r="H394" s="1">
        <v>143141</v>
      </c>
      <c r="I394" s="1">
        <v>1201.5</v>
      </c>
      <c r="J394" s="1">
        <v>929</v>
      </c>
      <c r="K394" s="1">
        <v>21.92</v>
      </c>
      <c r="L394" s="1">
        <v>0</v>
      </c>
      <c r="O394" s="2">
        <v>42620.4845138889</v>
      </c>
      <c r="P394" s="1">
        <v>16.65</v>
      </c>
      <c r="Q394" s="1">
        <v>15340.2</v>
      </c>
      <c r="R394" s="1">
        <v>266.4</v>
      </c>
      <c r="S394" s="1">
        <v>10442.5</v>
      </c>
      <c r="T394" s="1">
        <v>64</v>
      </c>
      <c r="U394" s="1">
        <v>1504.3</v>
      </c>
      <c r="V394" s="1">
        <v>12.58</v>
      </c>
      <c r="W394" s="1">
        <v>0</v>
      </c>
    </row>
    <row r="395" spans="4:23">
      <c r="D395" s="2">
        <v>42620.484525463</v>
      </c>
      <c r="E395" s="1">
        <v>91698.1</v>
      </c>
      <c r="F395" s="1">
        <v>141363</v>
      </c>
      <c r="G395" s="1">
        <v>86471.2</v>
      </c>
      <c r="H395" s="1">
        <v>132717</v>
      </c>
      <c r="I395" s="1">
        <v>1085.9</v>
      </c>
      <c r="J395" s="1">
        <v>1090.7</v>
      </c>
      <c r="K395" s="1">
        <v>19.09</v>
      </c>
      <c r="L395" s="1">
        <v>0</v>
      </c>
      <c r="O395" s="2">
        <v>42620.484525463</v>
      </c>
      <c r="P395" s="1">
        <v>16.86</v>
      </c>
      <c r="Q395" s="1">
        <v>11054.8</v>
      </c>
      <c r="R395" s="1">
        <v>268</v>
      </c>
      <c r="S395" s="1">
        <v>7537.7</v>
      </c>
      <c r="T395" s="1">
        <v>64.41</v>
      </c>
      <c r="U395" s="1">
        <v>1501.8</v>
      </c>
      <c r="V395" s="1">
        <v>9.07</v>
      </c>
      <c r="W395" s="1">
        <v>0</v>
      </c>
    </row>
    <row r="396" spans="4:23">
      <c r="D396" s="2">
        <v>42620.484537037</v>
      </c>
      <c r="E396" s="1">
        <v>33661.4</v>
      </c>
      <c r="F396" s="1">
        <v>214561</v>
      </c>
      <c r="G396" s="1">
        <v>56718.7</v>
      </c>
      <c r="H396" s="1">
        <v>161884</v>
      </c>
      <c r="I396" s="1">
        <v>607.7</v>
      </c>
      <c r="J396" s="1">
        <v>1357.2</v>
      </c>
      <c r="K396" s="1">
        <v>20.33</v>
      </c>
      <c r="L396" s="1">
        <v>0</v>
      </c>
      <c r="O396" s="2">
        <v>42620.484537037</v>
      </c>
      <c r="P396" s="1">
        <v>24.35</v>
      </c>
      <c r="Q396" s="1">
        <v>22454.4</v>
      </c>
      <c r="R396" s="1">
        <v>389.6</v>
      </c>
      <c r="S396" s="1">
        <v>15264.7</v>
      </c>
      <c r="T396" s="1">
        <v>64</v>
      </c>
      <c r="U396" s="1">
        <v>1506.3</v>
      </c>
      <c r="V396" s="1">
        <v>18.41</v>
      </c>
      <c r="W396" s="1">
        <v>0</v>
      </c>
    </row>
    <row r="397" spans="4:23">
      <c r="D397" s="2">
        <v>42620.4845486111</v>
      </c>
      <c r="E397" s="1">
        <v>22853.7</v>
      </c>
      <c r="F397" s="1">
        <v>212138</v>
      </c>
      <c r="G397" s="1">
        <v>51191.4</v>
      </c>
      <c r="H397" s="1">
        <v>157177</v>
      </c>
      <c r="I397" s="1">
        <v>457.2</v>
      </c>
      <c r="J397" s="1">
        <v>1382.1</v>
      </c>
      <c r="K397" s="1">
        <v>19.25</v>
      </c>
      <c r="L397" s="1">
        <v>0</v>
      </c>
      <c r="O397" s="2">
        <v>42620.4845486111</v>
      </c>
      <c r="P397" s="1">
        <v>40.08</v>
      </c>
      <c r="Q397" s="1">
        <v>34971.7</v>
      </c>
      <c r="R397" s="1">
        <v>640.7</v>
      </c>
      <c r="S397" s="1">
        <v>23831.6</v>
      </c>
      <c r="T397" s="1">
        <v>64.06</v>
      </c>
      <c r="U397" s="1">
        <v>1502.7</v>
      </c>
      <c r="V397" s="1">
        <v>28.68</v>
      </c>
      <c r="W397" s="1">
        <v>0</v>
      </c>
    </row>
    <row r="398" spans="4:23">
      <c r="D398" s="2">
        <v>42620.4845601852</v>
      </c>
      <c r="E398" s="1">
        <v>51722.8</v>
      </c>
      <c r="F398" s="1">
        <v>179060</v>
      </c>
      <c r="G398" s="1">
        <v>66027.7</v>
      </c>
      <c r="H398" s="1">
        <v>142958</v>
      </c>
      <c r="I398" s="1">
        <v>802.2</v>
      </c>
      <c r="J398" s="1">
        <v>1282.6</v>
      </c>
      <c r="K398" s="1">
        <v>18.91</v>
      </c>
      <c r="L398" s="1">
        <v>0</v>
      </c>
      <c r="O398" s="2">
        <v>42620.4845601852</v>
      </c>
      <c r="P398" s="1">
        <v>27.03</v>
      </c>
      <c r="Q398" s="1">
        <v>21206.8</v>
      </c>
      <c r="R398" s="1">
        <v>432.4</v>
      </c>
      <c r="S398" s="1">
        <v>14442.7</v>
      </c>
      <c r="T398" s="1">
        <v>64</v>
      </c>
      <c r="U398" s="1">
        <v>1503.6</v>
      </c>
      <c r="V398" s="1">
        <v>17.39</v>
      </c>
      <c r="W398" s="1">
        <v>0</v>
      </c>
    </row>
    <row r="399" spans="4:23">
      <c r="D399" s="2">
        <v>42620.4845717593</v>
      </c>
      <c r="E399" s="1">
        <v>33811.1</v>
      </c>
      <c r="F399" s="1">
        <v>176122</v>
      </c>
      <c r="G399" s="1">
        <v>54243.7</v>
      </c>
      <c r="H399" s="1">
        <v>135756</v>
      </c>
      <c r="I399" s="1">
        <v>638.3</v>
      </c>
      <c r="J399" s="1">
        <v>1328.5</v>
      </c>
      <c r="K399" s="1">
        <v>17.2</v>
      </c>
      <c r="L399" s="1">
        <v>0</v>
      </c>
      <c r="O399" s="2">
        <v>42620.4845717593</v>
      </c>
      <c r="P399" s="1">
        <v>38.12</v>
      </c>
      <c r="Q399" s="1">
        <v>28774.5</v>
      </c>
      <c r="R399" s="1">
        <v>606.4</v>
      </c>
      <c r="S399" s="1">
        <v>19566.7</v>
      </c>
      <c r="T399" s="1">
        <v>64.38</v>
      </c>
      <c r="U399" s="1">
        <v>1505.9</v>
      </c>
      <c r="V399" s="1">
        <v>23.6</v>
      </c>
      <c r="W399" s="1">
        <v>0</v>
      </c>
    </row>
    <row r="400" spans="4:23">
      <c r="D400" s="2">
        <v>42620.4855324074</v>
      </c>
      <c r="E400" s="1">
        <v>41575.8</v>
      </c>
      <c r="F400" s="1">
        <v>126958</v>
      </c>
      <c r="G400" s="1">
        <v>54134.1</v>
      </c>
      <c r="H400" s="1">
        <v>105183</v>
      </c>
      <c r="I400" s="1">
        <v>786.4</v>
      </c>
      <c r="J400" s="1">
        <v>1236</v>
      </c>
      <c r="K400" s="1">
        <v>13.81</v>
      </c>
      <c r="L400" s="1">
        <v>0</v>
      </c>
      <c r="O400" s="2">
        <v>42620.4855324074</v>
      </c>
      <c r="P400" s="1">
        <v>38.3</v>
      </c>
      <c r="Q400" s="1">
        <v>33734.8</v>
      </c>
      <c r="R400" s="1">
        <v>612.8</v>
      </c>
      <c r="S400" s="1">
        <v>22967.4</v>
      </c>
      <c r="T400" s="1">
        <v>64</v>
      </c>
      <c r="U400" s="1">
        <v>1504.1</v>
      </c>
      <c r="V400" s="1">
        <v>27.67</v>
      </c>
      <c r="W400" s="1">
        <v>0</v>
      </c>
    </row>
    <row r="401" spans="4:23">
      <c r="D401" s="2">
        <v>42620.4855439815</v>
      </c>
      <c r="E401" s="1">
        <v>17978.8</v>
      </c>
      <c r="F401" s="1">
        <v>151870</v>
      </c>
      <c r="G401" s="1">
        <v>49585.2</v>
      </c>
      <c r="H401" s="1">
        <v>122074</v>
      </c>
      <c r="I401" s="1">
        <v>371.3</v>
      </c>
      <c r="J401" s="1">
        <v>1273.9</v>
      </c>
      <c r="K401" s="1">
        <v>13.91</v>
      </c>
      <c r="L401" s="1">
        <v>0</v>
      </c>
      <c r="O401" s="2">
        <v>42620.4855439815</v>
      </c>
      <c r="P401" s="1">
        <v>47.94</v>
      </c>
      <c r="Q401" s="1">
        <v>42683.8</v>
      </c>
      <c r="R401" s="1">
        <v>766.9</v>
      </c>
      <c r="S401" s="1">
        <v>29046.5</v>
      </c>
      <c r="T401" s="1">
        <v>64.01</v>
      </c>
      <c r="U401" s="1">
        <v>1504.8</v>
      </c>
      <c r="V401" s="1">
        <v>35.01</v>
      </c>
      <c r="W401" s="1">
        <v>0</v>
      </c>
    </row>
    <row r="402" spans="4:23">
      <c r="D402" s="2">
        <v>42620.4855555556</v>
      </c>
      <c r="E402" s="1">
        <v>21319.6</v>
      </c>
      <c r="F402" s="1">
        <v>132151</v>
      </c>
      <c r="G402" s="1">
        <v>45477.3</v>
      </c>
      <c r="H402" s="1">
        <v>106674</v>
      </c>
      <c r="I402" s="1">
        <v>480</v>
      </c>
      <c r="J402" s="1">
        <v>1268.6</v>
      </c>
      <c r="K402" s="1">
        <v>12.57</v>
      </c>
      <c r="L402" s="1">
        <v>0</v>
      </c>
      <c r="O402" s="2">
        <v>42620.4855555556</v>
      </c>
      <c r="P402" s="1">
        <v>49.64</v>
      </c>
      <c r="Q402" s="1">
        <v>43010</v>
      </c>
      <c r="R402" s="1">
        <v>789.3</v>
      </c>
      <c r="S402" s="1">
        <v>29296.6</v>
      </c>
      <c r="T402" s="1">
        <v>64.4</v>
      </c>
      <c r="U402" s="1">
        <v>1503.3</v>
      </c>
      <c r="V402" s="1">
        <v>35.27</v>
      </c>
      <c r="W402" s="1">
        <v>0</v>
      </c>
    </row>
    <row r="403" spans="4:23">
      <c r="D403" s="2">
        <v>42620.4855671296</v>
      </c>
      <c r="E403" s="1">
        <v>13873.8</v>
      </c>
      <c r="F403" s="1">
        <v>101426</v>
      </c>
      <c r="G403" s="1">
        <v>31977.4</v>
      </c>
      <c r="H403" s="1">
        <v>79113.6</v>
      </c>
      <c r="I403" s="1">
        <v>444.3</v>
      </c>
      <c r="J403" s="1">
        <v>1312.8</v>
      </c>
      <c r="K403" s="1">
        <v>9.45</v>
      </c>
      <c r="L403" s="1">
        <v>0</v>
      </c>
      <c r="O403" s="2">
        <v>42620.4855671296</v>
      </c>
      <c r="P403" s="1">
        <v>26.5</v>
      </c>
      <c r="Q403" s="1">
        <v>22505.1</v>
      </c>
      <c r="R403" s="1">
        <v>424</v>
      </c>
      <c r="S403" s="1">
        <v>15324.6</v>
      </c>
      <c r="T403" s="1">
        <v>64.02</v>
      </c>
      <c r="U403" s="1">
        <v>1503.8</v>
      </c>
      <c r="V403" s="1">
        <v>18.46</v>
      </c>
      <c r="W403" s="1">
        <v>0</v>
      </c>
    </row>
    <row r="404" spans="4:23">
      <c r="D404" s="2">
        <v>42620.4855787037</v>
      </c>
      <c r="E404" s="1">
        <v>26941.3</v>
      </c>
      <c r="F404" s="1">
        <v>148917</v>
      </c>
      <c r="G404" s="1">
        <v>44691.5</v>
      </c>
      <c r="H404" s="1">
        <v>115824</v>
      </c>
      <c r="I404" s="1">
        <v>617.3</v>
      </c>
      <c r="J404" s="1">
        <v>1316.6</v>
      </c>
      <c r="K404" s="1">
        <v>14.41</v>
      </c>
      <c r="L404" s="1">
        <v>0</v>
      </c>
      <c r="O404" s="2">
        <v>42620.4855787037</v>
      </c>
      <c r="P404" s="1">
        <v>23.47</v>
      </c>
      <c r="Q404" s="1">
        <v>22368.4</v>
      </c>
      <c r="R404" s="1">
        <v>375.5</v>
      </c>
      <c r="S404" s="1">
        <v>15225.1</v>
      </c>
      <c r="T404" s="1">
        <v>64</v>
      </c>
      <c r="U404" s="1">
        <v>1504.4</v>
      </c>
      <c r="V404" s="1">
        <v>18.34</v>
      </c>
      <c r="W404" s="1">
        <v>0</v>
      </c>
    </row>
    <row r="405" spans="4:23">
      <c r="D405" s="2">
        <v>42620.4855902778</v>
      </c>
      <c r="E405" s="1">
        <v>20730.3</v>
      </c>
      <c r="F405" s="1">
        <v>168829</v>
      </c>
      <c r="G405" s="1">
        <v>45998.9</v>
      </c>
      <c r="H405" s="1">
        <v>128351</v>
      </c>
      <c r="I405" s="1">
        <v>461.5</v>
      </c>
      <c r="J405" s="1">
        <v>1346.9</v>
      </c>
      <c r="K405" s="1">
        <v>15.53</v>
      </c>
      <c r="L405" s="1">
        <v>0</v>
      </c>
      <c r="O405" s="2">
        <v>42620.4855902778</v>
      </c>
      <c r="P405" s="1">
        <v>37.36</v>
      </c>
      <c r="Q405" s="1">
        <v>31647.6</v>
      </c>
      <c r="R405" s="1">
        <v>597.2</v>
      </c>
      <c r="S405" s="1">
        <v>21537</v>
      </c>
      <c r="T405" s="1">
        <v>64.07</v>
      </c>
      <c r="U405" s="1">
        <v>1504.7</v>
      </c>
      <c r="V405" s="1">
        <v>25.96</v>
      </c>
      <c r="W405" s="1">
        <v>0</v>
      </c>
    </row>
    <row r="406" spans="4:23">
      <c r="D406" s="2">
        <v>42620.4856018519</v>
      </c>
      <c r="E406" s="1">
        <v>30446.2</v>
      </c>
      <c r="F406" s="1">
        <v>143138</v>
      </c>
      <c r="G406" s="1">
        <v>54859.8</v>
      </c>
      <c r="H406" s="1">
        <v>113342</v>
      </c>
      <c r="I406" s="1">
        <v>568.3</v>
      </c>
      <c r="J406" s="1">
        <v>1293.2</v>
      </c>
      <c r="K406" s="1">
        <v>14.22</v>
      </c>
      <c r="L406" s="1">
        <v>0</v>
      </c>
      <c r="O406" s="2">
        <v>42620.4856018519</v>
      </c>
      <c r="P406" s="1">
        <v>59.66</v>
      </c>
      <c r="Q406" s="1">
        <v>54560.9</v>
      </c>
      <c r="R406" s="1">
        <v>945.4</v>
      </c>
      <c r="S406" s="1">
        <v>37154.4</v>
      </c>
      <c r="T406" s="1">
        <v>64.61</v>
      </c>
      <c r="U406" s="1">
        <v>1503.7</v>
      </c>
      <c r="V406" s="1">
        <v>44.75</v>
      </c>
      <c r="W406" s="1">
        <v>0</v>
      </c>
    </row>
    <row r="407" spans="4:23">
      <c r="D407" s="2">
        <v>42620.4856134259</v>
      </c>
      <c r="E407" s="1">
        <v>17695.6</v>
      </c>
      <c r="F407" s="1">
        <v>124943</v>
      </c>
      <c r="G407" s="1">
        <v>35047.7</v>
      </c>
      <c r="H407" s="1">
        <v>96768.8</v>
      </c>
      <c r="I407" s="1">
        <v>517</v>
      </c>
      <c r="J407" s="1">
        <v>1322.1</v>
      </c>
      <c r="K407" s="1">
        <v>11.68</v>
      </c>
      <c r="L407" s="1">
        <v>0</v>
      </c>
      <c r="O407" s="2">
        <v>42620.4856134259</v>
      </c>
      <c r="P407" s="1">
        <v>109.7</v>
      </c>
      <c r="Q407" s="1">
        <v>95304</v>
      </c>
      <c r="R407" s="1">
        <v>1754.6</v>
      </c>
      <c r="S407" s="1">
        <v>64860.3</v>
      </c>
      <c r="T407" s="1">
        <v>64.01</v>
      </c>
      <c r="U407" s="1">
        <v>1504.6</v>
      </c>
      <c r="V407" s="1">
        <v>78.16</v>
      </c>
      <c r="W407" s="1">
        <v>0</v>
      </c>
    </row>
    <row r="408" spans="4:23">
      <c r="D408" s="2">
        <v>42620.485625</v>
      </c>
      <c r="E408" s="1">
        <v>38865.4</v>
      </c>
      <c r="F408" s="1">
        <v>134947</v>
      </c>
      <c r="G408" s="1">
        <v>57933.3</v>
      </c>
      <c r="H408" s="1">
        <v>112669</v>
      </c>
      <c r="I408" s="1">
        <v>687</v>
      </c>
      <c r="J408" s="1">
        <v>1226.5</v>
      </c>
      <c r="K408" s="1">
        <v>14.24</v>
      </c>
      <c r="L408" s="1">
        <v>0</v>
      </c>
      <c r="O408" s="2">
        <v>42620.485625</v>
      </c>
      <c r="P408" s="1">
        <v>53.81</v>
      </c>
      <c r="Q408" s="1">
        <v>47774.3</v>
      </c>
      <c r="R408" s="1">
        <v>858.1</v>
      </c>
      <c r="S408" s="1">
        <v>32555.9</v>
      </c>
      <c r="T408" s="1">
        <v>64.21</v>
      </c>
      <c r="U408" s="1">
        <v>1502.7</v>
      </c>
      <c r="V408" s="1">
        <v>39.18</v>
      </c>
      <c r="W408" s="1">
        <v>0</v>
      </c>
    </row>
    <row r="409" spans="4:23">
      <c r="D409" s="2">
        <v>42620.4856365741</v>
      </c>
      <c r="E409" s="1">
        <v>29900.2</v>
      </c>
      <c r="F409" s="1">
        <v>165320</v>
      </c>
      <c r="G409" s="1">
        <v>61123.3</v>
      </c>
      <c r="H409" s="1">
        <v>132609</v>
      </c>
      <c r="I409" s="1">
        <v>500.9</v>
      </c>
      <c r="J409" s="1">
        <v>1276.6</v>
      </c>
      <c r="K409" s="1">
        <v>15.99</v>
      </c>
      <c r="L409" s="1">
        <v>0</v>
      </c>
      <c r="O409" s="2">
        <v>42620.4856365741</v>
      </c>
      <c r="P409" s="1">
        <v>55.09</v>
      </c>
      <c r="Q409" s="1">
        <v>44475.8</v>
      </c>
      <c r="R409" s="1">
        <v>877.9</v>
      </c>
      <c r="S409" s="1">
        <v>30290.8</v>
      </c>
      <c r="T409" s="1">
        <v>64.26</v>
      </c>
      <c r="U409" s="1">
        <v>1503.5</v>
      </c>
      <c r="V409" s="1">
        <v>36.48</v>
      </c>
      <c r="W409" s="1">
        <v>0</v>
      </c>
    </row>
    <row r="410" spans="4:23">
      <c r="D410" s="2">
        <v>42620.4856481481</v>
      </c>
      <c r="E410" s="1">
        <v>23537.6</v>
      </c>
      <c r="F410" s="1">
        <v>136013</v>
      </c>
      <c r="G410" s="1">
        <v>48221.3</v>
      </c>
      <c r="H410" s="1">
        <v>105747</v>
      </c>
      <c r="I410" s="1">
        <v>499.8</v>
      </c>
      <c r="J410" s="1">
        <v>1317.1</v>
      </c>
      <c r="K410" s="1">
        <v>13.07</v>
      </c>
      <c r="L410" s="1">
        <v>0</v>
      </c>
      <c r="O410" s="2">
        <v>42620.4856481481</v>
      </c>
      <c r="P410" s="1">
        <v>52.4</v>
      </c>
      <c r="Q410" s="1">
        <v>34.89</v>
      </c>
      <c r="R410" s="1">
        <v>838.5</v>
      </c>
      <c r="S410" s="1">
        <v>134.5</v>
      </c>
      <c r="T410" s="1">
        <v>64</v>
      </c>
      <c r="U410" s="1">
        <v>265.7</v>
      </c>
      <c r="V410" s="1">
        <v>0.07</v>
      </c>
      <c r="W410" s="1">
        <v>0</v>
      </c>
    </row>
    <row r="411" spans="4:23">
      <c r="D411" s="2">
        <v>42620.4856597222</v>
      </c>
      <c r="E411" s="1">
        <v>16964.7</v>
      </c>
      <c r="F411" s="1">
        <v>151212</v>
      </c>
      <c r="G411" s="1">
        <v>44543.6</v>
      </c>
      <c r="H411" s="1">
        <v>112233</v>
      </c>
      <c r="I411" s="1">
        <v>390</v>
      </c>
      <c r="J411" s="1">
        <v>1379.6</v>
      </c>
      <c r="K411" s="1">
        <v>13.78</v>
      </c>
      <c r="L411" s="1">
        <v>0</v>
      </c>
      <c r="O411" s="2">
        <v>42620.4856597222</v>
      </c>
      <c r="P411" s="1">
        <v>0.19</v>
      </c>
      <c r="Q411" s="1">
        <v>0.7</v>
      </c>
      <c r="R411" s="1">
        <v>2.97</v>
      </c>
      <c r="S411" s="1">
        <v>10.89</v>
      </c>
      <c r="T411" s="1">
        <v>64</v>
      </c>
      <c r="U411" s="1">
        <v>65.45</v>
      </c>
      <c r="V411" s="1">
        <v>0</v>
      </c>
      <c r="W411" s="1">
        <v>0</v>
      </c>
    </row>
    <row r="412" spans="4:23">
      <c r="D412" s="2">
        <v>42620.4856712963</v>
      </c>
      <c r="E412" s="1">
        <v>26912.4</v>
      </c>
      <c r="F412" s="1">
        <v>155237</v>
      </c>
      <c r="G412" s="1">
        <v>55319.5</v>
      </c>
      <c r="H412" s="1">
        <v>122305</v>
      </c>
      <c r="I412" s="1">
        <v>498.2</v>
      </c>
      <c r="J412" s="1">
        <v>1299.7</v>
      </c>
      <c r="K412" s="1">
        <v>14.92</v>
      </c>
      <c r="L412" s="1">
        <v>0</v>
      </c>
      <c r="O412" s="2">
        <v>42620.4856712963</v>
      </c>
      <c r="P412" s="1">
        <v>8.68</v>
      </c>
      <c r="Q412" s="1">
        <v>6551.6</v>
      </c>
      <c r="R412" s="1">
        <v>136.1</v>
      </c>
      <c r="S412" s="1">
        <v>4464.7</v>
      </c>
      <c r="T412" s="1">
        <v>65.33</v>
      </c>
      <c r="U412" s="1">
        <v>1502.6</v>
      </c>
      <c r="V412" s="1">
        <v>5.37</v>
      </c>
      <c r="W412" s="1">
        <v>0</v>
      </c>
    </row>
    <row r="413" spans="4:23">
      <c r="D413" s="2">
        <v>42620.4856828704</v>
      </c>
      <c r="E413" s="1">
        <v>21536.4</v>
      </c>
      <c r="F413" s="1">
        <v>136140</v>
      </c>
      <c r="G413" s="1">
        <v>44051.2</v>
      </c>
      <c r="H413" s="1">
        <v>106850</v>
      </c>
      <c r="I413" s="1">
        <v>500.6</v>
      </c>
      <c r="J413" s="1">
        <v>1304.7</v>
      </c>
      <c r="K413" s="1">
        <v>12.92</v>
      </c>
      <c r="L413" s="1">
        <v>0</v>
      </c>
      <c r="O413" s="2">
        <v>42620.4856828704</v>
      </c>
      <c r="P413" s="1">
        <v>24.57</v>
      </c>
      <c r="Q413" s="1">
        <v>21576.9</v>
      </c>
      <c r="R413" s="1">
        <v>392.8</v>
      </c>
      <c r="S413" s="1">
        <v>14690.7</v>
      </c>
      <c r="T413" s="1">
        <v>64.04</v>
      </c>
      <c r="U413" s="1">
        <v>1504</v>
      </c>
      <c r="V413" s="1">
        <v>17.7</v>
      </c>
      <c r="W413" s="1">
        <v>0</v>
      </c>
    </row>
    <row r="414" spans="4:23">
      <c r="D414" s="2">
        <v>42620.4856944444</v>
      </c>
      <c r="E414" s="1">
        <v>44856.5</v>
      </c>
      <c r="F414" s="1">
        <v>128361</v>
      </c>
      <c r="G414" s="1">
        <v>59162.3</v>
      </c>
      <c r="H414" s="1">
        <v>111955</v>
      </c>
      <c r="I414" s="1">
        <v>776.4</v>
      </c>
      <c r="J414" s="1">
        <v>1174.1</v>
      </c>
      <c r="K414" s="1">
        <v>14.19</v>
      </c>
      <c r="L414" s="1">
        <v>0</v>
      </c>
      <c r="O414" s="2">
        <v>42620.4856944444</v>
      </c>
      <c r="P414" s="1">
        <v>25.8</v>
      </c>
      <c r="Q414" s="1">
        <v>21091.9</v>
      </c>
      <c r="R414" s="1">
        <v>412.7</v>
      </c>
      <c r="S414" s="1">
        <v>14363.9</v>
      </c>
      <c r="T414" s="1">
        <v>64</v>
      </c>
      <c r="U414" s="1">
        <v>1503.6</v>
      </c>
      <c r="V414" s="1">
        <v>17.3</v>
      </c>
      <c r="W414" s="1">
        <v>0</v>
      </c>
    </row>
    <row r="415" spans="4:23">
      <c r="D415" s="2">
        <v>42620.4857060185</v>
      </c>
      <c r="E415" s="1">
        <v>16295</v>
      </c>
      <c r="F415" s="1">
        <v>111901</v>
      </c>
      <c r="G415" s="1">
        <v>34840.5</v>
      </c>
      <c r="H415" s="1">
        <v>89115.9</v>
      </c>
      <c r="I415" s="1">
        <v>478.9</v>
      </c>
      <c r="J415" s="1">
        <v>1285.8</v>
      </c>
      <c r="K415" s="1">
        <v>10.5</v>
      </c>
      <c r="L415" s="1">
        <v>0</v>
      </c>
      <c r="O415" s="2">
        <v>42620.4857060185</v>
      </c>
      <c r="P415" s="1">
        <v>9.19</v>
      </c>
      <c r="Q415" s="1">
        <v>8845.8</v>
      </c>
      <c r="R415" s="1">
        <v>146.8</v>
      </c>
      <c r="S415" s="1">
        <v>6021.1</v>
      </c>
      <c r="T415" s="1">
        <v>64.09</v>
      </c>
      <c r="U415" s="1">
        <v>1504.4</v>
      </c>
      <c r="V415" s="1">
        <v>7.25</v>
      </c>
      <c r="W415" s="1">
        <v>0</v>
      </c>
    </row>
    <row r="416" spans="4:23">
      <c r="D416" s="2">
        <v>42620.4857175926</v>
      </c>
      <c r="E416" s="1">
        <v>16183.9</v>
      </c>
      <c r="F416" s="1">
        <v>160091</v>
      </c>
      <c r="G416" s="1">
        <v>50158.7</v>
      </c>
      <c r="H416" s="1">
        <v>123907</v>
      </c>
      <c r="I416" s="1">
        <v>330.4</v>
      </c>
      <c r="J416" s="1">
        <v>1323</v>
      </c>
      <c r="K416" s="1">
        <v>14.44</v>
      </c>
      <c r="L416" s="1">
        <v>0</v>
      </c>
      <c r="O416" s="2">
        <v>42620.4857175926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</row>
    <row r="417" spans="4:23">
      <c r="D417" s="2">
        <v>42620.4857291667</v>
      </c>
      <c r="E417" s="1">
        <v>31576.2</v>
      </c>
      <c r="F417" s="1">
        <v>153811</v>
      </c>
      <c r="G417" s="1">
        <v>58315.6</v>
      </c>
      <c r="H417" s="1">
        <v>121635</v>
      </c>
      <c r="I417" s="1">
        <v>554.5</v>
      </c>
      <c r="J417" s="1">
        <v>1294.9</v>
      </c>
      <c r="K417" s="1">
        <v>15.19</v>
      </c>
      <c r="L417" s="1">
        <v>0</v>
      </c>
      <c r="O417" s="2">
        <v>42620.4857291667</v>
      </c>
      <c r="P417" s="1">
        <v>7.61</v>
      </c>
      <c r="Q417" s="1">
        <v>5790.5</v>
      </c>
      <c r="R417" s="1">
        <v>121.6</v>
      </c>
      <c r="S417" s="1">
        <v>3945.8</v>
      </c>
      <c r="T417" s="1">
        <v>64.04</v>
      </c>
      <c r="U417" s="1">
        <v>1502.7</v>
      </c>
      <c r="V417" s="1">
        <v>4.75</v>
      </c>
      <c r="W417" s="1">
        <v>0</v>
      </c>
    </row>
    <row r="418" spans="4:23">
      <c r="D418" s="2">
        <v>42620.4857407407</v>
      </c>
      <c r="E418" s="1">
        <v>20554.5</v>
      </c>
      <c r="F418" s="1">
        <v>178071</v>
      </c>
      <c r="G418" s="1">
        <v>57495.2</v>
      </c>
      <c r="H418" s="1">
        <v>138177</v>
      </c>
      <c r="I418" s="1">
        <v>366.1</v>
      </c>
      <c r="J418" s="1">
        <v>1319.6</v>
      </c>
      <c r="K418" s="1">
        <v>16.27</v>
      </c>
      <c r="L418" s="1">
        <v>0</v>
      </c>
      <c r="O418" s="2">
        <v>42620.4857407407</v>
      </c>
      <c r="P418" s="1">
        <v>22.65</v>
      </c>
      <c r="Q418" s="1">
        <v>18851.8</v>
      </c>
      <c r="R418" s="1">
        <v>362.3</v>
      </c>
      <c r="S418" s="1">
        <v>12837.1</v>
      </c>
      <c r="T418" s="1">
        <v>64.02</v>
      </c>
      <c r="U418" s="1">
        <v>1503.8</v>
      </c>
      <c r="V418" s="1">
        <v>15.46</v>
      </c>
      <c r="W418" s="1">
        <v>0</v>
      </c>
    </row>
    <row r="419" spans="4:23">
      <c r="D419" s="2" t="s">
        <v>13</v>
      </c>
      <c r="E419" s="1">
        <f>SUBTOTAL(101,[rKB/s])</f>
        <v>0</v>
      </c>
      <c r="F419" s="1">
        <f>SUBTOTAL(101,[wKB/s])</f>
        <v>0</v>
      </c>
      <c r="G419" s="1">
        <f>SUBTOTAL(101,[rPk/s])</f>
        <v>0</v>
      </c>
      <c r="H419" s="1">
        <f>SUBTOTAL(101,[wPk/s])</f>
        <v>0</v>
      </c>
      <c r="I419" s="1">
        <f>SUBTOTAL(101,[rAvs])</f>
        <v>0</v>
      </c>
      <c r="J419" s="1">
        <f>SUBTOTAL(101,[wAvs])</f>
        <v>0</v>
      </c>
      <c r="K419" s="1">
        <f>SUBTOTAL(101,[%Util])</f>
        <v>0</v>
      </c>
      <c r="L419" s="1">
        <f>SUBTOTAL(101,[Sat])</f>
        <v>0</v>
      </c>
      <c r="O419" s="2" t="s">
        <v>13</v>
      </c>
      <c r="P419" s="1">
        <f>SUBTOTAL(101,[rKB/s])</f>
        <v>0</v>
      </c>
      <c r="Q419" s="1">
        <f>SUBTOTAL(101,[wKB/s])</f>
        <v>0</v>
      </c>
      <c r="R419" s="1">
        <f>SUBTOTAL(101,[rPk/s])</f>
        <v>0</v>
      </c>
      <c r="S419" s="1">
        <f>SUBTOTAL(101,[wPk/s])</f>
        <v>0</v>
      </c>
      <c r="T419" s="1">
        <f>SUBTOTAL(101,[rAvs])</f>
        <v>0</v>
      </c>
      <c r="U419" s="1">
        <f>SUBTOTAL(101,[wAvs])</f>
        <v>0</v>
      </c>
      <c r="V419" s="1">
        <f>SUBTOTAL(101,[%Util])</f>
        <v>0</v>
      </c>
      <c r="W419" s="1">
        <f>SUBTOTAL(101,[Sat])</f>
        <v>0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Controllers</vt:lpstr>
      <vt:lpstr>Vmstat</vt:lpstr>
      <vt:lpstr>Nicstat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2016-11-07T15:05:33Z</dcterms:created>
  <dcterms:modified xsi:type="dcterms:W3CDTF">2016-11-07T15:05:33Z</dcterms:modified>
</cp:coreProperties>
</file>