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<sst xmlns="http://schemas.openxmlformats.org/spreadsheetml/2006/main" count="57" uniqueCount="45">
  <si>
    <t>省外</t>
  </si>
  <si>
    <t>省内</t>
  </si>
  <si>
    <t>金额</t>
  </si>
  <si>
    <t>概率</t>
  </si>
  <si>
    <t>数量</t>
  </si>
  <si>
    <t>总额</t>
  </si>
  <si>
    <t>人均最低</t>
  </si>
  <si>
    <t>拜访最低</t>
  </si>
  <si>
    <t>一等奖</t>
  </si>
  <si>
    <t>日奖金池</t>
  </si>
  <si>
    <t>二等奖</t>
  </si>
  <si>
    <t>周奖金池</t>
  </si>
  <si>
    <t>三等奖</t>
  </si>
  <si>
    <t>周第1</t>
  </si>
  <si>
    <t>四等奖</t>
  </si>
  <si>
    <t>周第2</t>
  </si>
  <si>
    <t>五等奖</t>
  </si>
  <si>
    <t>周第3</t>
  </si>
  <si>
    <t>六等奖</t>
  </si>
  <si>
    <t>周第4</t>
  </si>
  <si>
    <t>周第5</t>
  </si>
  <si>
    <t>周第6</t>
  </si>
  <si>
    <t>周第7</t>
  </si>
  <si>
    <t>周第8</t>
  </si>
  <si>
    <t>周第9</t>
  </si>
  <si>
    <t>周第10</t>
  </si>
  <si>
    <t>人数</t>
  </si>
  <si>
    <t>工作日</t>
  </si>
  <si>
    <t>日拜访上限</t>
  </si>
  <si>
    <t>连续天数</t>
  </si>
  <si>
    <t>次数</t>
  </si>
  <si>
    <t>周榜单时间</t>
  </si>
  <si>
    <t>入榜门槛</t>
  </si>
  <si>
    <t>7月 9-12日</t>
  </si>
  <si>
    <t>累计当周完成拜访≥8家</t>
  </si>
  <si>
    <t>7月15-19日</t>
  </si>
  <si>
    <t>累计当周完成拜访≥10家</t>
  </si>
  <si>
    <t>7月22-26日</t>
  </si>
  <si>
    <t>7月29-31日</t>
  </si>
  <si>
    <t>累计当周完成拜访≥6家</t>
  </si>
  <si>
    <t>周排名</t>
  </si>
  <si>
    <t>额外奖励</t>
  </si>
  <si>
    <t>人均最低
（按89名销售计）</t>
  </si>
  <si>
    <t>拜访最低客户数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</si>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</sst>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177" fontId="2" fillId="0" borderId="1" xfId="3" applyNumberFormat="1" applyFont="1" applyBorder="1">
      <alignment vertical="center"/>
    </xf>
    <xf numFmtId="0" fontId="0" fillId="2" borderId="0" xfId="0" applyFill="1">
      <alignment vertical="center"/>
    </xf>
    <xf numFmtId="9" fontId="0" fillId="2" borderId="0" xfId="3" applyNumberFormat="1" applyFill="1">
      <alignment vertical="center"/>
    </xf>
    <xf numFmtId="9" fontId="0" fillId="2" borderId="0" xfId="3" applyFill="1">
      <alignment vertical="center"/>
    </xf>
    <xf numFmtId="0" fontId="3" fillId="2" borderId="0" xfId="0" applyFont="1" applyFill="1">
      <alignment vertical="center"/>
    </xf>
    <xf numFmtId="177" fontId="0" fillId="2" borderId="0" xfId="3" applyNumberFormat="1" applyFill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1"/>
  <sheetViews>
    <sheetView tabSelected="1" workbookViewId="0">
      <selection activeCell="H23" sqref="H23"/>
    </sheetView>
  </sheetViews>
  <sheetFormatPr defaultColWidth="9" defaultRowHeight="14.4"/>
  <cols>
    <col min="3" max="3" width="10.8796296296296" customWidth="1"/>
    <col min="6" max="6" width="9.66666666666667"/>
    <col min="9" max="11" width="10.8796296296296" customWidth="1"/>
    <col min="15" max="15" width="9.66666666666667"/>
  </cols>
  <sheetData>
    <row r="2" spans="2:13">
      <c r="B2" s="9" t="s">
        <v>0</v>
      </c>
      <c r="C2" s="9"/>
      <c r="D2" s="9"/>
      <c r="E2" s="9"/>
      <c r="F2" s="9"/>
      <c r="H2" s="9" t="s">
        <v>1</v>
      </c>
      <c r="I2" s="9"/>
      <c r="J2" s="9"/>
      <c r="K2" s="9"/>
      <c r="L2" s="9"/>
      <c r="M2" s="9"/>
    </row>
    <row r="3" spans="2:13">
      <c r="B3" s="9"/>
      <c r="C3" s="9" t="s">
        <v>2</v>
      </c>
      <c r="D3" s="9" t="s">
        <v>3</v>
      </c>
      <c r="E3" s="9" t="s">
        <v>4</v>
      </c>
      <c r="F3" s="9" t="s">
        <v>5</v>
      </c>
      <c r="H3" s="9"/>
      <c r="I3" s="9" t="s">
        <v>2</v>
      </c>
      <c r="J3" s="9" t="s">
        <v>6</v>
      </c>
      <c r="K3" s="9" t="s">
        <v>7</v>
      </c>
      <c r="L3" s="9" t="s">
        <v>5</v>
      </c>
      <c r="M3" s="9"/>
    </row>
    <row r="4" spans="2:13">
      <c r="B4" s="9" t="s">
        <v>8</v>
      </c>
      <c r="C4" s="9">
        <v>28.88</v>
      </c>
      <c r="D4" s="10">
        <v>0.05</v>
      </c>
      <c r="E4" s="9">
        <v>22</v>
      </c>
      <c r="F4" s="9">
        <f t="shared" ref="F4:F9" si="0">C4*E4</f>
        <v>635.36</v>
      </c>
      <c r="H4" s="9" t="s">
        <v>9</v>
      </c>
      <c r="I4" s="9">
        <v>500</v>
      </c>
      <c r="J4" s="13">
        <f>I4/$J$17</f>
        <v>5.61797752808989</v>
      </c>
      <c r="K4" s="9">
        <f>J17*J19</f>
        <v>267</v>
      </c>
      <c r="L4" s="9">
        <f>I4*J18</f>
        <v>8500</v>
      </c>
      <c r="M4" s="9"/>
    </row>
    <row r="5" spans="2:13">
      <c r="B5" s="9" t="s">
        <v>10</v>
      </c>
      <c r="C5" s="9">
        <v>26.88</v>
      </c>
      <c r="D5" s="10">
        <v>0.1</v>
      </c>
      <c r="E5" s="9">
        <v>44</v>
      </c>
      <c r="F5" s="9">
        <f t="shared" si="0"/>
        <v>1182.72</v>
      </c>
      <c r="H5" s="9" t="s">
        <v>11</v>
      </c>
      <c r="I5" s="9">
        <v>1620</v>
      </c>
      <c r="J5" s="13">
        <f>I5/10</f>
        <v>162</v>
      </c>
      <c r="K5" s="9">
        <f>10*10</f>
        <v>100</v>
      </c>
      <c r="L5" s="9">
        <f>I5*4</f>
        <v>6480</v>
      </c>
      <c r="M5" s="9"/>
    </row>
    <row r="6" spans="2:15">
      <c r="B6" s="9" t="s">
        <v>12</v>
      </c>
      <c r="C6" s="9">
        <v>18.88</v>
      </c>
      <c r="D6" s="10">
        <v>0.1</v>
      </c>
      <c r="E6" s="9">
        <v>44</v>
      </c>
      <c r="F6" s="9">
        <f t="shared" si="0"/>
        <v>830.72</v>
      </c>
      <c r="H6" s="9"/>
      <c r="I6" s="9" t="s">
        <v>13</v>
      </c>
      <c r="J6" s="13">
        <v>320</v>
      </c>
      <c r="K6" s="9"/>
      <c r="L6" s="12">
        <f>SUM(L4:L5)</f>
        <v>14980</v>
      </c>
      <c r="M6" s="12"/>
      <c r="O6" s="14">
        <f>F10+L6</f>
        <v>20962.08</v>
      </c>
    </row>
    <row r="7" spans="2:13">
      <c r="B7" s="9" t="s">
        <v>14</v>
      </c>
      <c r="C7" s="9">
        <v>16.88</v>
      </c>
      <c r="D7" s="10">
        <v>0.2</v>
      </c>
      <c r="E7" s="9">
        <v>88</v>
      </c>
      <c r="F7" s="9">
        <f t="shared" si="0"/>
        <v>1485.44</v>
      </c>
      <c r="H7" s="9"/>
      <c r="I7" s="9" t="s">
        <v>15</v>
      </c>
      <c r="J7" s="13">
        <v>260</v>
      </c>
      <c r="K7" s="9"/>
      <c r="L7" s="9"/>
      <c r="M7" s="9"/>
    </row>
    <row r="8" spans="2:13">
      <c r="B8" s="9" t="s">
        <v>16</v>
      </c>
      <c r="C8" s="9">
        <v>8.88</v>
      </c>
      <c r="D8" s="10">
        <v>0.2</v>
      </c>
      <c r="E8" s="9">
        <v>88</v>
      </c>
      <c r="F8" s="9">
        <f t="shared" si="0"/>
        <v>781.44</v>
      </c>
      <c r="H8" s="9"/>
      <c r="I8" s="9" t="s">
        <v>17</v>
      </c>
      <c r="J8" s="13">
        <v>200</v>
      </c>
      <c r="K8" s="9"/>
      <c r="L8" s="9"/>
      <c r="M8" s="9"/>
    </row>
    <row r="9" spans="2:13">
      <c r="B9" s="9" t="s">
        <v>18</v>
      </c>
      <c r="C9" s="9">
        <v>6.88</v>
      </c>
      <c r="D9" s="10">
        <v>0.35</v>
      </c>
      <c r="E9" s="9">
        <v>155</v>
      </c>
      <c r="F9" s="9">
        <f t="shared" si="0"/>
        <v>1066.4</v>
      </c>
      <c r="H9" s="9"/>
      <c r="I9" s="9" t="s">
        <v>19</v>
      </c>
      <c r="J9" s="13">
        <v>180</v>
      </c>
      <c r="K9" s="9"/>
      <c r="L9" s="9"/>
      <c r="M9" s="9"/>
    </row>
    <row r="10" spans="2:13">
      <c r="B10" s="9"/>
      <c r="C10" s="9"/>
      <c r="D10" s="11">
        <f>SUM(D4:D9)</f>
        <v>1</v>
      </c>
      <c r="E10" s="9">
        <v>442</v>
      </c>
      <c r="F10" s="12">
        <f>SUM(F4:F9)</f>
        <v>5982.08</v>
      </c>
      <c r="H10" s="9"/>
      <c r="I10" s="9" t="s">
        <v>20</v>
      </c>
      <c r="J10" s="13">
        <v>160</v>
      </c>
      <c r="K10" s="9"/>
      <c r="L10" s="12"/>
      <c r="M10" s="12"/>
    </row>
    <row r="11" spans="2:13">
      <c r="B11" s="9"/>
      <c r="C11" s="9"/>
      <c r="D11" s="9"/>
      <c r="E11" s="9"/>
      <c r="F11" s="9"/>
      <c r="H11" s="9"/>
      <c r="I11" s="9" t="s">
        <v>21</v>
      </c>
      <c r="J11" s="13">
        <v>140</v>
      </c>
      <c r="K11" s="9"/>
      <c r="L11" s="9"/>
      <c r="M11" s="9"/>
    </row>
    <row r="12" spans="2:13">
      <c r="B12" s="9"/>
      <c r="C12" s="9"/>
      <c r="D12" s="9"/>
      <c r="E12" s="9"/>
      <c r="F12" s="9"/>
      <c r="H12" s="9"/>
      <c r="I12" s="9" t="s">
        <v>22</v>
      </c>
      <c r="J12" s="13">
        <v>120</v>
      </c>
      <c r="K12" s="9"/>
      <c r="L12" s="9"/>
      <c r="M12" s="9"/>
    </row>
    <row r="13" spans="2:13">
      <c r="B13" s="9"/>
      <c r="C13" s="9"/>
      <c r="D13" s="9"/>
      <c r="E13" s="9"/>
      <c r="F13" s="9"/>
      <c r="H13" s="9"/>
      <c r="I13" s="9" t="s">
        <v>23</v>
      </c>
      <c r="J13" s="13">
        <v>100</v>
      </c>
      <c r="K13" s="9"/>
      <c r="L13" s="9"/>
      <c r="M13" s="9"/>
    </row>
    <row r="14" spans="2:13">
      <c r="B14" s="9"/>
      <c r="C14" s="9"/>
      <c r="D14" s="9"/>
      <c r="E14" s="9"/>
      <c r="F14" s="9"/>
      <c r="H14" s="9"/>
      <c r="I14" s="9" t="s">
        <v>24</v>
      </c>
      <c r="J14" s="13">
        <v>80</v>
      </c>
      <c r="K14" s="9"/>
      <c r="L14" s="9"/>
      <c r="M14" s="9"/>
    </row>
    <row r="15" spans="2:13">
      <c r="B15" s="9"/>
      <c r="C15" s="9"/>
      <c r="D15" s="9"/>
      <c r="E15" s="9"/>
      <c r="F15" s="9"/>
      <c r="H15" s="9"/>
      <c r="I15" s="9" t="s">
        <v>25</v>
      </c>
      <c r="J15" s="13">
        <v>60</v>
      </c>
      <c r="K15" s="9"/>
      <c r="L15" s="9"/>
      <c r="M15" s="9"/>
    </row>
    <row r="16" spans="2:13">
      <c r="B16" s="9"/>
      <c r="C16" s="9"/>
      <c r="D16" s="9"/>
      <c r="E16" s="9"/>
      <c r="F16" s="9"/>
      <c r="H16" s="9"/>
      <c r="I16" s="9"/>
      <c r="J16" s="13"/>
      <c r="K16" s="9"/>
      <c r="L16" s="9"/>
      <c r="M16" s="9"/>
    </row>
    <row r="17" spans="2:13">
      <c r="B17" s="9"/>
      <c r="C17" s="9" t="s">
        <v>26</v>
      </c>
      <c r="D17" s="9">
        <v>26</v>
      </c>
      <c r="E17" s="9"/>
      <c r="F17" s="9"/>
      <c r="H17" s="9"/>
      <c r="I17" s="9" t="s">
        <v>26</v>
      </c>
      <c r="J17" s="9">
        <v>89</v>
      </c>
      <c r="K17" s="9"/>
      <c r="L17" s="9"/>
      <c r="M17" s="9"/>
    </row>
    <row r="18" spans="2:13">
      <c r="B18" s="9"/>
      <c r="C18" s="9" t="s">
        <v>27</v>
      </c>
      <c r="D18" s="9">
        <v>17</v>
      </c>
      <c r="E18" s="9"/>
      <c r="F18" s="9"/>
      <c r="H18" s="9"/>
      <c r="I18" s="9" t="s">
        <v>27</v>
      </c>
      <c r="J18" s="9">
        <v>17</v>
      </c>
      <c r="K18" s="9"/>
      <c r="L18" s="9"/>
      <c r="M18" s="9"/>
    </row>
    <row r="19" spans="2:13">
      <c r="B19" s="9"/>
      <c r="C19" s="9" t="s">
        <v>28</v>
      </c>
      <c r="D19" s="9">
        <v>3</v>
      </c>
      <c r="E19" s="9"/>
      <c r="F19" s="9"/>
      <c r="H19" s="9"/>
      <c r="I19" s="9" t="s">
        <v>28</v>
      </c>
      <c r="J19" s="9">
        <v>3</v>
      </c>
      <c r="K19" s="9"/>
      <c r="L19" s="9"/>
      <c r="M19" s="9"/>
    </row>
    <row r="20" spans="2:13">
      <c r="B20" s="9"/>
      <c r="C20" s="9" t="s">
        <v>29</v>
      </c>
      <c r="D20" s="9">
        <v>1</v>
      </c>
      <c r="E20" s="9"/>
      <c r="F20" s="9"/>
      <c r="H20" s="9"/>
      <c r="I20" s="9" t="s">
        <v>29</v>
      </c>
      <c r="J20" s="9">
        <v>1</v>
      </c>
      <c r="K20" s="9"/>
      <c r="L20" s="9"/>
      <c r="M20" s="9"/>
    </row>
    <row r="21" spans="2:13">
      <c r="B21" s="9"/>
      <c r="C21" s="9" t="s">
        <v>30</v>
      </c>
      <c r="D21" s="9">
        <f>ROUNDUP((D17*D18/D20),0)</f>
        <v>442</v>
      </c>
      <c r="E21" s="9"/>
      <c r="F21" s="9"/>
      <c r="H21" s="9"/>
      <c r="I21" s="9" t="s">
        <v>30</v>
      </c>
      <c r="J21" s="9">
        <f>ROUNDUP((J17*(J18*J19)/J20),0)</f>
        <v>4539</v>
      </c>
      <c r="K21" s="9"/>
      <c r="L21" s="9"/>
      <c r="M21" s="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D14" sqref="D14"/>
    </sheetView>
  </sheetViews>
  <sheetFormatPr defaultColWidth="9" defaultRowHeight="14.4" outlineLevelCol="5"/>
  <cols>
    <col min="1" max="1" width="15.4444444444444" customWidth="1"/>
    <col min="2" max="2" width="26.2222222222222" customWidth="1"/>
    <col min="3" max="3" width="9.11111111111111"/>
    <col min="4" max="4" width="21.3333333333333" customWidth="1"/>
    <col min="5" max="5" width="16" customWidth="1"/>
  </cols>
  <sheetData>
    <row r="1" ht="16.2" spans="1:2">
      <c r="A1" s="1" t="s">
        <v>31</v>
      </c>
      <c r="B1" s="1" t="s">
        <v>32</v>
      </c>
    </row>
    <row r="2" ht="15.6" spans="1:2">
      <c r="A2" s="2" t="s">
        <v>33</v>
      </c>
      <c r="B2" s="2" t="s">
        <v>34</v>
      </c>
    </row>
    <row r="3" ht="15.6" spans="1:2">
      <c r="A3" s="2" t="s">
        <v>35</v>
      </c>
      <c r="B3" s="2" t="s">
        <v>36</v>
      </c>
    </row>
    <row r="4" ht="15.6" spans="1:2">
      <c r="A4" s="2" t="s">
        <v>37</v>
      </c>
      <c r="B4" s="2" t="s">
        <v>36</v>
      </c>
    </row>
    <row r="5" ht="15.6" spans="1:2">
      <c r="A5" s="2" t="s">
        <v>38</v>
      </c>
      <c r="B5" s="2" t="s">
        <v>39</v>
      </c>
    </row>
    <row r="6" ht="15.6" spans="1:2">
      <c r="A6" s="3"/>
      <c r="B6" s="3"/>
    </row>
    <row r="7" ht="16.2" spans="1:2">
      <c r="A7" s="1" t="s">
        <v>40</v>
      </c>
      <c r="B7" s="1" t="s">
        <v>41</v>
      </c>
    </row>
    <row r="8" ht="15.6" spans="1:2">
      <c r="A8" s="2">
        <v>1</v>
      </c>
      <c r="B8" s="4">
        <v>320</v>
      </c>
    </row>
    <row r="9" ht="15.6" spans="1:2">
      <c r="A9" s="2">
        <v>2</v>
      </c>
      <c r="B9" s="4">
        <v>260</v>
      </c>
    </row>
    <row r="10" ht="13" customHeight="1" spans="1:2">
      <c r="A10" s="2">
        <v>3</v>
      </c>
      <c r="B10" s="4">
        <v>200</v>
      </c>
    </row>
    <row r="11" ht="15.6" spans="1:2">
      <c r="A11" s="2">
        <v>4</v>
      </c>
      <c r="B11" s="4">
        <v>180</v>
      </c>
    </row>
    <row r="12" ht="15.6" spans="1:2">
      <c r="A12" s="2">
        <v>5</v>
      </c>
      <c r="B12" s="4">
        <v>160</v>
      </c>
    </row>
    <row r="13" ht="15.6" spans="1:2">
      <c r="A13" s="2">
        <v>6</v>
      </c>
      <c r="B13" s="4">
        <v>140</v>
      </c>
    </row>
    <row r="14" ht="15.6" spans="1:2">
      <c r="A14" s="2">
        <v>7</v>
      </c>
      <c r="B14" s="4">
        <v>120</v>
      </c>
    </row>
    <row r="15" ht="15.6" spans="1:2">
      <c r="A15" s="2">
        <v>8</v>
      </c>
      <c r="B15" s="4">
        <v>100</v>
      </c>
    </row>
    <row r="16" ht="15.6" spans="1:2">
      <c r="A16" s="2">
        <v>9</v>
      </c>
      <c r="B16" s="4">
        <v>80</v>
      </c>
    </row>
    <row r="17" ht="15.6" spans="1:2">
      <c r="A17" s="2">
        <v>10</v>
      </c>
      <c r="B17" s="4">
        <v>60</v>
      </c>
    </row>
    <row r="19" ht="32.4" spans="2:6">
      <c r="B19" s="5"/>
      <c r="C19" s="5" t="s">
        <v>2</v>
      </c>
      <c r="D19" s="6" t="s">
        <v>42</v>
      </c>
      <c r="E19" s="6" t="s">
        <v>43</v>
      </c>
      <c r="F19" s="5" t="s">
        <v>5</v>
      </c>
    </row>
    <row r="20" ht="16.2" spans="2:6">
      <c r="B20" s="5" t="s">
        <v>9</v>
      </c>
      <c r="C20" s="7">
        <v>500</v>
      </c>
      <c r="D20" s="8">
        <v>5.61797752808989</v>
      </c>
      <c r="E20" s="7">
        <v>267</v>
      </c>
      <c r="F20" s="7">
        <v>8500</v>
      </c>
    </row>
    <row r="21" ht="16.2" spans="2:6">
      <c r="B21" s="5" t="s">
        <v>11</v>
      </c>
      <c r="C21" s="7">
        <v>1620</v>
      </c>
      <c r="D21" s="8">
        <v>162</v>
      </c>
      <c r="E21" s="7">
        <v>100</v>
      </c>
      <c r="F21" s="7">
        <v>6480</v>
      </c>
    </row>
    <row r="22" ht="16.2" spans="2:6">
      <c r="B22" s="1" t="s">
        <v>44</v>
      </c>
      <c r="C22" s="1"/>
      <c r="D22" s="1"/>
      <c r="E22" s="1"/>
      <c r="F22" s="5">
        <f>F20+F21</f>
        <v>14980</v>
      </c>
    </row>
  </sheetData>
  <mergeCells count="1">
    <mergeCell ref="B22:E2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Yolanda </cp:lastModifiedBy>
  <dcterms:created xsi:type="dcterms:W3CDTF">2023-05-12T11:15:00Z</dcterms:created>
  <dcterms:modified xsi:type="dcterms:W3CDTF">2024-07-08T09:12:52Z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B476EFA2959E44809D3F734BAD9BE569_12</vt:lpwstr>
  </property>
</Properties>
</file>